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CRORIPARTO" sheetId="1" r:id="rId1"/>
    <sheet name="NIDI PUBBLICI" sheetId="2" r:id="rId2"/>
    <sheet name="NIDI PRIVATI" sheetId="3" r:id="rId3"/>
    <sheet name="MICRONIDI" sheetId="4" r:id="rId4"/>
    <sheet name="NIDI FAMIGLIA" sheetId="5" r:id="rId5"/>
    <sheet name="CENTRO PRIMA INFANZIA " sheetId="6" r:id="rId6"/>
    <sheet name="AFFIDI COMUNITA" sheetId="7" r:id="rId7"/>
    <sheet name="CAH" sheetId="8" r:id="rId8"/>
    <sheet name="CSE" sheetId="9" r:id="rId9"/>
    <sheet name="SFA" sheetId="10" r:id="rId10"/>
    <sheet name="APA" sheetId="11" r:id="rId11"/>
    <sheet name="SAD" sheetId="12" r:id="rId12"/>
  </sheets>
  <calcPr calcId="152511"/>
</workbook>
</file>

<file path=xl/calcChain.xml><?xml version="1.0" encoding="utf-8"?>
<calcChain xmlns="http://schemas.openxmlformats.org/spreadsheetml/2006/main">
  <c r="E4" i="6" l="1"/>
  <c r="E7" i="5"/>
  <c r="C7" i="5"/>
  <c r="E6" i="4"/>
  <c r="C6" i="4"/>
  <c r="B25" i="1"/>
  <c r="B24" i="1"/>
  <c r="B12" i="1"/>
  <c r="B27" i="1" s="1"/>
  <c r="B29" i="1" s="1"/>
</calcChain>
</file>

<file path=xl/sharedStrings.xml><?xml version="1.0" encoding="utf-8"?>
<sst xmlns="http://schemas.openxmlformats.org/spreadsheetml/2006/main" count="241" uniqueCount="170">
  <si>
    <t>Assegnazione FRS 2021</t>
  </si>
  <si>
    <t>Residuo FRS 2020 Quota Covid</t>
  </si>
  <si>
    <t>MACRIRIPARTO</t>
  </si>
  <si>
    <t>importo assegnato                    FRS 2021</t>
  </si>
  <si>
    <t>importo residuo                FSR 2020 COVID</t>
  </si>
  <si>
    <t>Area Minori</t>
  </si>
  <si>
    <t>Nidi Pubblici</t>
  </si>
  <si>
    <t xml:space="preserve">Nidi Privati </t>
  </si>
  <si>
    <t xml:space="preserve">Micronidi </t>
  </si>
  <si>
    <t xml:space="preserve">Nidi Famiglia </t>
  </si>
  <si>
    <t>Centro Prima Infanzia</t>
  </si>
  <si>
    <t>Centri Ricreativi Diurni</t>
  </si>
  <si>
    <t>Affidi, Tutela e ADM</t>
  </si>
  <si>
    <t xml:space="preserve">Area Disabilità   </t>
  </si>
  <si>
    <t>Servizi residenziali</t>
  </si>
  <si>
    <t>CSE</t>
  </si>
  <si>
    <t>SFA</t>
  </si>
  <si>
    <t xml:space="preserve">Area Non Autosufficienza   </t>
  </si>
  <si>
    <t>SAD e SADH</t>
  </si>
  <si>
    <t>Alloggi Protetti</t>
  </si>
  <si>
    <t xml:space="preserve">Centri Diurni Anziani </t>
  </si>
  <si>
    <t>Fondo di riserva (5%)</t>
  </si>
  <si>
    <t>Servizi al lavoro (10%)</t>
  </si>
  <si>
    <t>Totale Assegnazione</t>
  </si>
  <si>
    <t>affidi adm comunità</t>
  </si>
  <si>
    <t>proposta</t>
  </si>
  <si>
    <t>Denominazione struttura sede UdO</t>
  </si>
  <si>
    <t>Comune</t>
  </si>
  <si>
    <t>capienza gestionale</t>
  </si>
  <si>
    <t>tot. Punti qualità</t>
  </si>
  <si>
    <t xml:space="preserve">ulteriori requisiti di qualità </t>
  </si>
  <si>
    <t>RIPARTO 2021</t>
  </si>
  <si>
    <t>attività da remoto durante lockdown (H giorno e sett di attività)</t>
  </si>
  <si>
    <t>fondo Covid</t>
  </si>
  <si>
    <t xml:space="preserve">totale 1 proposta </t>
  </si>
  <si>
    <t>Riparto 2020</t>
  </si>
  <si>
    <t>Totale costi Udo</t>
  </si>
  <si>
    <t>Asilo Nido Il Paese dei Bambini</t>
  </si>
  <si>
    <t>Brembio</t>
  </si>
  <si>
    <t>Asilo Nido Mondo Bambino</t>
  </si>
  <si>
    <t>Codogno</t>
  </si>
  <si>
    <t xml:space="preserve">Asilo Nido 44 Gatti </t>
  </si>
  <si>
    <t>Sant'Angelo Lodigiano</t>
  </si>
  <si>
    <t>Asilo Nido Pianeta Bambino</t>
  </si>
  <si>
    <t>Casalpusterlengo</t>
  </si>
  <si>
    <t>Asilo Nido La Coccinella</t>
  </si>
  <si>
    <t>Lodi Vecchio</t>
  </si>
  <si>
    <t>Asilo Nido Carillon</t>
  </si>
  <si>
    <t>Lodi</t>
  </si>
  <si>
    <t>Asilo Nido Girotondo</t>
  </si>
  <si>
    <t>Asilo Nido Pre-materna</t>
  </si>
  <si>
    <t>San Colombano al Lambro</t>
  </si>
  <si>
    <t>Denominazione struttura UdO</t>
  </si>
  <si>
    <t>Comune di ubicazione</t>
  </si>
  <si>
    <t>capacità ricettiva</t>
  </si>
  <si>
    <t>media iscritti/cap ricettiva</t>
  </si>
  <si>
    <t xml:space="preserve">totale </t>
  </si>
  <si>
    <t>Archè</t>
  </si>
  <si>
    <t>LODI</t>
  </si>
  <si>
    <t>l' Aquilone</t>
  </si>
  <si>
    <t>CORNEGLIANO LAUDENSE</t>
  </si>
  <si>
    <t>Babylandia</t>
  </si>
  <si>
    <t>MASSALENGO</t>
  </si>
  <si>
    <t>Laulandia</t>
  </si>
  <si>
    <t>CODOGNO</t>
  </si>
  <si>
    <t>Le Marmotte</t>
  </si>
  <si>
    <t>MULAZZANO</t>
  </si>
  <si>
    <t>San Giuseppe</t>
  </si>
  <si>
    <t>SOMAGLIA</t>
  </si>
  <si>
    <t>Stregatto</t>
  </si>
  <si>
    <t>SAN ROCCO AL PORTO</t>
  </si>
  <si>
    <t>La Felicitalpa</t>
  </si>
  <si>
    <t>MONTANASO LOMBARDO</t>
  </si>
  <si>
    <t>le Gemme di baby city</t>
  </si>
  <si>
    <t xml:space="preserve">Lodi Children </t>
  </si>
  <si>
    <t>Scarabocchio</t>
  </si>
  <si>
    <t>CASALPUSTERELGNO</t>
  </si>
  <si>
    <t>Tante coccole</t>
  </si>
  <si>
    <t>COMAZZO</t>
  </si>
  <si>
    <t>Primi Passi</t>
  </si>
  <si>
    <t>Suore Sacramentine di Bergamo</t>
  </si>
  <si>
    <t>CASTIRAGA VIDARDO</t>
  </si>
  <si>
    <t>Colibrì</t>
  </si>
  <si>
    <t>GRAFFIGNANA</t>
  </si>
  <si>
    <t>Peter Pan</t>
  </si>
  <si>
    <t>ZELO BUON PERSICO</t>
  </si>
  <si>
    <t>Baby Birba</t>
  </si>
  <si>
    <t>Il Piccolo Principe</t>
  </si>
  <si>
    <t>SAN MARTINO IN STRADA (P. Italia)</t>
  </si>
  <si>
    <t>Il Piccolo Principe 2</t>
  </si>
  <si>
    <t>SAN MARTINO IN STRADA (str. Prov)</t>
  </si>
  <si>
    <t>L'isola SAS</t>
  </si>
  <si>
    <t>TAVAZZANO CON VILLAVESCO</t>
  </si>
  <si>
    <t>Aristogatti</t>
  </si>
  <si>
    <t>FOMBIO</t>
  </si>
  <si>
    <t>Gattonando</t>
  </si>
  <si>
    <t>Bimbolandia</t>
  </si>
  <si>
    <t xml:space="preserve">Comune </t>
  </si>
  <si>
    <t>Micronido La Casetta delle api</t>
  </si>
  <si>
    <t>Caselle Lurani</t>
  </si>
  <si>
    <t>Micronido La Bottega delle Favole</t>
  </si>
  <si>
    <t>Maleo</t>
  </si>
  <si>
    <t xml:space="preserve">Nido Famiglia I Folletti </t>
  </si>
  <si>
    <t>Nido Famiglia Il Cavalluccio Marino</t>
  </si>
  <si>
    <t>Nido Famiglia La casa del caracol</t>
  </si>
  <si>
    <t>Il Girotondo</t>
  </si>
  <si>
    <t>Via Cassanello, Zelo Buon Persico</t>
  </si>
  <si>
    <t>Spesa per contributi a famiglie affidatarie 2020</t>
  </si>
  <si>
    <t>Rette per Comunità e Centri di Pronto Intervento 2020</t>
  </si>
  <si>
    <t>Servizio Assistenza Domiciliare Minori 2020</t>
  </si>
  <si>
    <t>TOTALE SPESE</t>
  </si>
  <si>
    <t>riparto 2020</t>
  </si>
  <si>
    <t>Azienda Speciale Consortile del Lod.no</t>
  </si>
  <si>
    <t xml:space="preserve">Azienda Speciale di servizi di Casalpusterlengo </t>
  </si>
  <si>
    <t>Borghetto lod.no</t>
  </si>
  <si>
    <t>Marudo</t>
  </si>
  <si>
    <t>Sant'Angelo Lod.no</t>
  </si>
  <si>
    <t>Massalengo</t>
  </si>
  <si>
    <t>sede UdO</t>
  </si>
  <si>
    <t>0,2 punti per ora educativa</t>
  </si>
  <si>
    <t>Campo Marte</t>
  </si>
  <si>
    <t>CAD Amicizia</t>
  </si>
  <si>
    <t>CAD Mosaico</t>
  </si>
  <si>
    <t>CAD Casa Graffignana</t>
  </si>
  <si>
    <t>Graffignana</t>
  </si>
  <si>
    <t>sede struttura</t>
  </si>
  <si>
    <t>FTE</t>
  </si>
  <si>
    <t>Riparto 2021</t>
  </si>
  <si>
    <t>costo Totale Udo</t>
  </si>
  <si>
    <t>Lavoro e Arte</t>
  </si>
  <si>
    <t>Lovivecchio</t>
  </si>
  <si>
    <t>Bergognone</t>
  </si>
  <si>
    <t>le Pleiadi</t>
  </si>
  <si>
    <t>Il Girasole</t>
  </si>
  <si>
    <t>San Colombano al L.</t>
  </si>
  <si>
    <t>Amicizia</t>
  </si>
  <si>
    <t>Athena Mosaico</t>
  </si>
  <si>
    <t>Indirizzo struttura sede UdO</t>
  </si>
  <si>
    <t xml:space="preserve">SFA Amicizia </t>
  </si>
  <si>
    <t xml:space="preserve">SFA Le Pleiadi </t>
  </si>
  <si>
    <t>Sfa Il Girasole</t>
  </si>
  <si>
    <t>Sfa Mosaico</t>
  </si>
  <si>
    <t>Ente gestore titolare della struttura sede UdO</t>
  </si>
  <si>
    <t>Numero alloggi</t>
  </si>
  <si>
    <t>nr. Utenti</t>
  </si>
  <si>
    <t>Villa Martina</t>
  </si>
  <si>
    <t xml:space="preserve">Pronto Casa Soc. Coop. Sociale </t>
  </si>
  <si>
    <t>Zoncada</t>
  </si>
  <si>
    <t>Borghetto Lod.no</t>
  </si>
  <si>
    <t xml:space="preserve">Fondazione Ing. Zoncada </t>
  </si>
  <si>
    <t xml:space="preserve">Le due Torri </t>
  </si>
  <si>
    <t>Castelnuovo Bocca D'Adda</t>
  </si>
  <si>
    <t>n° utenti assistiti da personale qualificato</t>
  </si>
  <si>
    <t>n° ore personale  qualificato rendicontate da Enti</t>
  </si>
  <si>
    <t>n° ore max ammissibili (3hx48 sett =144 x n. utenti assistiti)</t>
  </si>
  <si>
    <t>ore ammissibili</t>
  </si>
  <si>
    <t>spesa riparametrata (21€ h)</t>
  </si>
  <si>
    <t>costo servizio rendicontato</t>
  </si>
  <si>
    <t>valore spesa riferimento</t>
  </si>
  <si>
    <t>RIPARTO 2020</t>
  </si>
  <si>
    <t>Castiglione D'Adda</t>
  </si>
  <si>
    <t>Guardamiglio</t>
  </si>
  <si>
    <t>Lodivecchio</t>
  </si>
  <si>
    <t>Meleti</t>
  </si>
  <si>
    <t>San Martino in Strada</t>
  </si>
  <si>
    <t>Santo Stefano L.</t>
  </si>
  <si>
    <t>Sant'Angelo L.</t>
  </si>
  <si>
    <t>Somaglia</t>
  </si>
  <si>
    <t>ASSC</t>
  </si>
  <si>
    <t>Azienda speciale consortile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</si>
</sst>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%"/>
    <numFmt numFmtId="166" formatCode="#,##0.00_ ;\-#,##0.00\ "/>
    <numFmt numFmtId="167" formatCode="#,##0.00\ &quot;€&quot;;[Red]#,##0.00\ &quot;€&quot;"/>
    <numFmt numFmtId="168" formatCode="_-* #,##0.00\ [$€-410]_-;\-* #,##0.00\ [$€-410]_-;_-* &quot;-&quot;??\ [$€-410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b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44" fontId="3" fillId="0" borderId="0" xfId="1" applyFont="1"/>
    <xf numFmtId="44" fontId="0" fillId="0" borderId="0" xfId="1" applyFont="1"/>
    <xf numFmtId="0" fontId="2" fillId="0" borderId="1" xfId="0" applyFont="1" applyBorder="1" applyAlignment="1">
      <alignment vertical="center" wrapText="1"/>
    </xf>
    <xf numFmtId="44" fontId="2" fillId="0" borderId="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4" fontId="0" fillId="0" borderId="1" xfId="1" applyFont="1" applyBorder="1"/>
    <xf numFmtId="0" fontId="0" fillId="0" borderId="1" xfId="0" applyBorder="1"/>
    <xf numFmtId="44" fontId="1" fillId="0" borderId="1" xfId="1" applyFont="1" applyFill="1" applyBorder="1"/>
    <xf numFmtId="0" fontId="0" fillId="0" borderId="3" xfId="0" applyBorder="1"/>
    <xf numFmtId="44" fontId="0" fillId="0" borderId="4" xfId="1" applyFont="1" applyBorder="1"/>
    <xf numFmtId="44" fontId="0" fillId="0" borderId="1" xfId="1" applyFont="1" applyFill="1" applyBorder="1"/>
    <xf numFmtId="44" fontId="0" fillId="0" borderId="0" xfId="0" applyNumberFormat="1"/>
    <xf numFmtId="0" fontId="0" fillId="0" borderId="2" xfId="0" applyBorder="1"/>
    <xf numFmtId="164" fontId="0" fillId="0" borderId="2" xfId="0" applyNumberFormat="1" applyBorder="1"/>
    <xf numFmtId="165" fontId="0" fillId="0" borderId="0" xfId="2" applyNumberFormat="1" applyFont="1"/>
    <xf numFmtId="164" fontId="0" fillId="0" borderId="0" xfId="0" applyNumberFormat="1"/>
    <xf numFmtId="10" fontId="0" fillId="0" borderId="0" xfId="2" applyNumberFormat="1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2" fillId="0" borderId="1" xfId="1" applyFont="1" applyBorder="1"/>
    <xf numFmtId="44" fontId="0" fillId="0" borderId="1" xfId="1" applyFont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0" fontId="4" fillId="0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0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ill="1" applyBorder="1"/>
    <xf numFmtId="0" fontId="0" fillId="0" borderId="1" xfId="0" applyFont="1" applyFill="1" applyBorder="1"/>
    <xf numFmtId="0" fontId="0" fillId="0" borderId="0" xfId="0" applyAlignment="1">
      <alignment horizontal="center"/>
    </xf>
    <xf numFmtId="44" fontId="2" fillId="0" borderId="0" xfId="1" applyFont="1"/>
    <xf numFmtId="164" fontId="2" fillId="0" borderId="0" xfId="0" applyNumberFormat="1" applyFont="1"/>
    <xf numFmtId="44" fontId="0" fillId="0" borderId="5" xfId="1" applyFont="1" applyBorder="1"/>
    <xf numFmtId="0" fontId="6" fillId="0" borderId="1" xfId="0" applyNumberFormat="1" applyFont="1" applyBorder="1" applyAlignment="1" applyProtection="1">
      <alignment horizontal="left"/>
      <protection locked="0"/>
    </xf>
    <xf numFmtId="0" fontId="6" fillId="0" borderId="1" xfId="0" applyNumberFormat="1" applyFont="1" applyBorder="1" applyProtection="1"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Font="1" applyFill="1" applyBorder="1"/>
    <xf numFmtId="167" fontId="0" fillId="0" borderId="1" xfId="0" applyNumberFormat="1" applyFont="1" applyFill="1" applyBorder="1"/>
    <xf numFmtId="44" fontId="0" fillId="0" borderId="1" xfId="0" applyNumberFormat="1" applyFill="1" applyBorder="1"/>
    <xf numFmtId="44" fontId="0" fillId="0" borderId="1" xfId="0" applyNumberFormat="1" applyBorder="1"/>
    <xf numFmtId="164" fontId="7" fillId="0" borderId="1" xfId="3" applyFont="1" applyBorder="1"/>
    <xf numFmtId="164" fontId="0" fillId="0" borderId="1" xfId="3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vertical="center" wrapText="1"/>
    </xf>
    <xf numFmtId="164" fontId="0" fillId="0" borderId="1" xfId="3" applyFont="1" applyFill="1" applyBorder="1"/>
    <xf numFmtId="164" fontId="0" fillId="0" borderId="1" xfId="3" applyFont="1" applyBorder="1"/>
    <xf numFmtId="166" fontId="2" fillId="0" borderId="4" xfId="3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 applyProtection="1">
      <alignment horizontal="center"/>
      <protection locked="0"/>
    </xf>
    <xf numFmtId="164" fontId="6" fillId="0" borderId="1" xfId="3" applyFont="1" applyBorder="1" applyAlignment="1" applyProtection="1">
      <alignment horizontal="center"/>
      <protection locked="0"/>
    </xf>
    <xf numFmtId="0" fontId="6" fillId="0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164" fontId="2" fillId="0" borderId="1" xfId="3" applyFont="1" applyBorder="1"/>
    <xf numFmtId="164" fontId="1" fillId="0" borderId="1" xfId="3" applyFont="1" applyBorder="1"/>
    <xf numFmtId="2" fontId="0" fillId="0" borderId="1" xfId="0" applyNumberFormat="1" applyBorder="1" applyAlignment="1">
      <alignment horizontal="center"/>
    </xf>
    <xf numFmtId="164" fontId="2" fillId="0" borderId="1" xfId="3" applyFont="1" applyBorder="1" applyAlignment="1">
      <alignment horizontal="center"/>
    </xf>
    <xf numFmtId="168" fontId="0" fillId="0" borderId="1" xfId="0" applyNumberFormat="1" applyBorder="1"/>
    <xf numFmtId="2" fontId="0" fillId="0" borderId="0" xfId="0" applyNumberFormat="1" applyFont="1" applyAlignment="1">
      <alignment horizontal="center"/>
    </xf>
    <xf numFmtId="164" fontId="2" fillId="0" borderId="0" xfId="3" applyFont="1" applyAlignment="1">
      <alignment horizontal="center"/>
    </xf>
    <xf numFmtId="168" fontId="0" fillId="0" borderId="1" xfId="0" applyNumberFormat="1" applyFont="1" applyBorder="1"/>
    <xf numFmtId="164" fontId="4" fillId="2" borderId="1" xfId="3" applyFont="1" applyFill="1" applyBorder="1" applyAlignment="1">
      <alignment horizontal="center" vertical="center" wrapText="1"/>
    </xf>
    <xf numFmtId="164" fontId="2" fillId="0" borderId="0" xfId="3" applyFont="1"/>
    <xf numFmtId="164" fontId="0" fillId="0" borderId="0" xfId="0" applyNumberFormat="1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3" applyNumberFormat="1" applyFont="1" applyBorder="1" applyAlignment="1">
      <alignment horizontal="center" vertical="center" wrapText="1"/>
    </xf>
    <xf numFmtId="164" fontId="0" fillId="0" borderId="1" xfId="3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64" fontId="0" fillId="0" borderId="1" xfId="3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3" applyFont="1" applyBorder="1" applyAlignment="1">
      <alignment horizontal="center"/>
    </xf>
    <xf numFmtId="164" fontId="0" fillId="0" borderId="0" xfId="3" applyFont="1" applyFill="1" applyBorder="1"/>
    <xf numFmtId="164" fontId="0" fillId="0" borderId="0" xfId="3" applyFont="1" applyBorder="1"/>
    <xf numFmtId="164" fontId="2" fillId="0" borderId="4" xfId="3" applyFont="1" applyBorder="1" applyAlignment="1">
      <alignment horizontal="center"/>
    </xf>
  </cellXfs>
  <cellStyles count="4">
    <cellStyle name="Normale" xfId="0" builtinId="0"/>
    <cellStyle name="Percentuale" xfId="2" builtinId="5"/>
    <cellStyle name="Valuta" xfId="1" builtinId="4"/>
    <cellStyle name="Valuta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L15" sqref="L15"/>
    </sheetView>
  </sheetViews>
  <sheetFormatPr defaultRowHeight="15" x14ac:dyDescent="0.25"/>
  <cols>
    <col min="1" max="1" width="39.5703125" customWidth="1"/>
    <col min="2" max="2" width="22.140625" style="3" customWidth="1"/>
    <col min="3" max="3" width="19.7109375" customWidth="1"/>
    <col min="6" max="6" width="13.140625" bestFit="1" customWidth="1"/>
  </cols>
  <sheetData>
    <row r="1" spans="1:3" ht="15.75" x14ac:dyDescent="0.25">
      <c r="A1" s="1" t="s">
        <v>0</v>
      </c>
      <c r="B1" s="2">
        <v>1267097.31</v>
      </c>
      <c r="C1" s="1"/>
    </row>
    <row r="2" spans="1:3" ht="15.75" x14ac:dyDescent="0.25">
      <c r="A2" s="1" t="s">
        <v>1</v>
      </c>
      <c r="B2" s="2"/>
      <c r="C2" s="2">
        <v>17471.41</v>
      </c>
    </row>
    <row r="3" spans="1:3" x14ac:dyDescent="0.25">
      <c r="C3" s="3"/>
    </row>
    <row r="4" spans="1:3" ht="30" x14ac:dyDescent="0.25">
      <c r="A4" s="4" t="s">
        <v>2</v>
      </c>
      <c r="B4" s="5" t="s">
        <v>3</v>
      </c>
      <c r="C4" s="6" t="s">
        <v>4</v>
      </c>
    </row>
    <row r="5" spans="1:3" x14ac:dyDescent="0.25">
      <c r="A5" s="7" t="s">
        <v>5</v>
      </c>
      <c r="B5" s="8"/>
      <c r="C5" s="9"/>
    </row>
    <row r="6" spans="1:3" x14ac:dyDescent="0.25">
      <c r="A6" s="9" t="s">
        <v>6</v>
      </c>
      <c r="B6" s="10">
        <v>280614.96000000002</v>
      </c>
      <c r="C6" s="10">
        <v>12160.101359999999</v>
      </c>
    </row>
    <row r="7" spans="1:3" x14ac:dyDescent="0.25">
      <c r="A7" s="9" t="s">
        <v>7</v>
      </c>
      <c r="B7" s="10">
        <v>42362.53</v>
      </c>
      <c r="C7" s="10">
        <v>5311.3086399999993</v>
      </c>
    </row>
    <row r="8" spans="1:3" x14ac:dyDescent="0.25">
      <c r="A8" s="9" t="s">
        <v>8</v>
      </c>
      <c r="B8" s="10">
        <v>1000</v>
      </c>
      <c r="C8" s="10">
        <v>0</v>
      </c>
    </row>
    <row r="9" spans="1:3" x14ac:dyDescent="0.25">
      <c r="A9" s="9" t="s">
        <v>9</v>
      </c>
      <c r="B9" s="10">
        <v>900</v>
      </c>
      <c r="C9" s="10">
        <v>0</v>
      </c>
    </row>
    <row r="10" spans="1:3" x14ac:dyDescent="0.25">
      <c r="A10" s="11" t="s">
        <v>10</v>
      </c>
      <c r="B10" s="10">
        <v>300</v>
      </c>
      <c r="C10" s="10">
        <v>0</v>
      </c>
    </row>
    <row r="11" spans="1:3" x14ac:dyDescent="0.25">
      <c r="A11" s="9" t="s">
        <v>11</v>
      </c>
      <c r="B11" s="10"/>
      <c r="C11" s="10">
        <v>0</v>
      </c>
    </row>
    <row r="12" spans="1:3" x14ac:dyDescent="0.25">
      <c r="A12" s="9" t="s">
        <v>12</v>
      </c>
      <c r="B12" s="12">
        <f>497559.40052+98253.7</f>
        <v>595813.10051999998</v>
      </c>
      <c r="C12" s="10"/>
    </row>
    <row r="13" spans="1:3" x14ac:dyDescent="0.25">
      <c r="B13" s="12"/>
      <c r="C13" s="9"/>
    </row>
    <row r="14" spans="1:3" x14ac:dyDescent="0.25">
      <c r="A14" s="7" t="s">
        <v>13</v>
      </c>
      <c r="C14" s="9"/>
    </row>
    <row r="15" spans="1:3" x14ac:dyDescent="0.25">
      <c r="A15" s="9" t="s">
        <v>14</v>
      </c>
      <c r="B15" s="12">
        <v>19631.796278646161</v>
      </c>
      <c r="C15" s="9"/>
    </row>
    <row r="16" spans="1:3" x14ac:dyDescent="0.25">
      <c r="A16" s="9" t="s">
        <v>15</v>
      </c>
      <c r="B16" s="12">
        <v>22816.754854732633</v>
      </c>
      <c r="C16" s="9"/>
    </row>
    <row r="17" spans="1:6" x14ac:dyDescent="0.25">
      <c r="A17" s="9" t="s">
        <v>16</v>
      </c>
      <c r="B17" s="12">
        <v>12861.66180155662</v>
      </c>
      <c r="C17" s="9"/>
    </row>
    <row r="18" spans="1:6" x14ac:dyDescent="0.25">
      <c r="A18" s="9"/>
      <c r="B18" s="8"/>
      <c r="C18" s="9"/>
    </row>
    <row r="19" spans="1:6" x14ac:dyDescent="0.25">
      <c r="A19" s="7" t="s">
        <v>17</v>
      </c>
      <c r="B19" s="8"/>
      <c r="C19" s="9"/>
    </row>
    <row r="20" spans="1:6" x14ac:dyDescent="0.25">
      <c r="A20" s="9" t="s">
        <v>18</v>
      </c>
      <c r="B20" s="13">
        <v>98092.437948283565</v>
      </c>
      <c r="C20" s="9"/>
    </row>
    <row r="21" spans="1:6" x14ac:dyDescent="0.25">
      <c r="A21" s="9" t="s">
        <v>19</v>
      </c>
      <c r="B21" s="13">
        <v>2939.4745688328453</v>
      </c>
      <c r="C21" s="9"/>
      <c r="F21" s="14"/>
    </row>
    <row r="22" spans="1:6" x14ac:dyDescent="0.25">
      <c r="A22" s="9" t="s">
        <v>20</v>
      </c>
      <c r="B22" s="13">
        <v>0</v>
      </c>
      <c r="C22" s="9"/>
    </row>
    <row r="23" spans="1:6" x14ac:dyDescent="0.25">
      <c r="A23" s="9"/>
      <c r="B23" s="8"/>
      <c r="C23" s="15"/>
    </row>
    <row r="24" spans="1:6" x14ac:dyDescent="0.25">
      <c r="A24" s="9" t="s">
        <v>21</v>
      </c>
      <c r="B24" s="8">
        <f>B1*5/100-300</f>
        <v>63054.865500000007</v>
      </c>
      <c r="C24" s="9"/>
    </row>
    <row r="25" spans="1:6" x14ac:dyDescent="0.25">
      <c r="A25" s="9" t="s">
        <v>22</v>
      </c>
      <c r="B25" s="8">
        <f>B1*10/100</f>
        <v>126709.73100000001</v>
      </c>
      <c r="C25" s="9"/>
    </row>
    <row r="26" spans="1:6" x14ac:dyDescent="0.25">
      <c r="A26" s="9"/>
      <c r="B26" s="8"/>
      <c r="C26" s="9"/>
    </row>
    <row r="27" spans="1:6" x14ac:dyDescent="0.25">
      <c r="A27" s="9" t="s">
        <v>23</v>
      </c>
      <c r="B27" s="8">
        <f>SUM(B5:B25)</f>
        <v>1267097.3124720519</v>
      </c>
      <c r="C27" s="16"/>
    </row>
    <row r="28" spans="1:6" x14ac:dyDescent="0.25">
      <c r="A28" s="17"/>
    </row>
    <row r="29" spans="1:6" x14ac:dyDescent="0.25">
      <c r="A29" s="18"/>
      <c r="B29" s="3">
        <f>B27-B1</f>
        <v>2.4720518849790096E-3</v>
      </c>
      <c r="C29" t="s">
        <v>24</v>
      </c>
    </row>
    <row r="30" spans="1:6" x14ac:dyDescent="0.25">
      <c r="A30" t="s">
        <v>25</v>
      </c>
    </row>
    <row r="31" spans="1:6" x14ac:dyDescent="0.25">
      <c r="A31" s="19"/>
    </row>
    <row r="32" spans="1:6" x14ac:dyDescent="0.25">
      <c r="C32" s="14"/>
    </row>
    <row r="35" spans="3:3" x14ac:dyDescent="0.25">
      <c r="C35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workbookViewId="0">
      <selection activeCell="I24" sqref="I24"/>
    </sheetView>
  </sheetViews>
  <sheetFormatPr defaultRowHeight="15" x14ac:dyDescent="0.25"/>
  <cols>
    <col min="1" max="1" width="39.85546875" customWidth="1"/>
    <col min="2" max="2" width="27.5703125" customWidth="1"/>
    <col min="6" max="6" width="13.140625" bestFit="1" customWidth="1"/>
    <col min="7" max="7" width="15.28515625" customWidth="1"/>
    <col min="8" max="8" width="12" bestFit="1" customWidth="1"/>
    <col min="9" max="9" width="13.140625" bestFit="1" customWidth="1"/>
    <col min="10" max="10" width="15.28515625" customWidth="1"/>
    <col min="11" max="11" width="14.7109375" bestFit="1" customWidth="1"/>
  </cols>
  <sheetData>
    <row r="3" spans="1:11" ht="90" x14ac:dyDescent="0.25">
      <c r="A3" s="20" t="s">
        <v>26</v>
      </c>
      <c r="B3" s="20" t="s">
        <v>27</v>
      </c>
      <c r="C3" s="20" t="s">
        <v>28</v>
      </c>
      <c r="D3" s="20" t="s">
        <v>29</v>
      </c>
      <c r="E3" s="20" t="s">
        <v>30</v>
      </c>
      <c r="F3" s="21" t="s">
        <v>31</v>
      </c>
      <c r="G3" s="20" t="s">
        <v>32</v>
      </c>
      <c r="H3" s="21" t="s">
        <v>33</v>
      </c>
      <c r="I3" s="22" t="s">
        <v>34</v>
      </c>
      <c r="J3" s="20" t="s">
        <v>35</v>
      </c>
      <c r="K3" s="20" t="s">
        <v>36</v>
      </c>
    </row>
    <row r="4" spans="1:11" x14ac:dyDescent="0.25">
      <c r="A4" s="9" t="s">
        <v>37</v>
      </c>
      <c r="B4" s="9" t="s">
        <v>38</v>
      </c>
      <c r="C4" s="23">
        <v>12</v>
      </c>
      <c r="D4" s="23">
        <v>25</v>
      </c>
      <c r="E4" s="23">
        <v>2</v>
      </c>
      <c r="F4" s="24">
        <v>9104.2260377686162</v>
      </c>
      <c r="G4" s="24">
        <v>712</v>
      </c>
      <c r="H4" s="24">
        <v>2966.5650162754841</v>
      </c>
      <c r="I4" s="24">
        <v>12070.791054044101</v>
      </c>
      <c r="J4" s="8">
        <v>7009.49</v>
      </c>
      <c r="K4" s="8">
        <v>101456.48000000001</v>
      </c>
    </row>
    <row r="5" spans="1:11" x14ac:dyDescent="0.25">
      <c r="A5" s="9" t="s">
        <v>39</v>
      </c>
      <c r="B5" s="9" t="s">
        <v>40</v>
      </c>
      <c r="C5" s="23">
        <v>56</v>
      </c>
      <c r="D5" s="23">
        <v>31</v>
      </c>
      <c r="E5" s="23">
        <v>7</v>
      </c>
      <c r="F5" s="24">
        <v>51510.471765904811</v>
      </c>
      <c r="G5" s="24">
        <v>600</v>
      </c>
      <c r="H5" s="24">
        <v>2499.9143395579922</v>
      </c>
      <c r="I5" s="24">
        <v>54010.386105462807</v>
      </c>
      <c r="J5" s="8">
        <v>37451.550000000003</v>
      </c>
      <c r="K5" s="8">
        <v>530602.61</v>
      </c>
    </row>
    <row r="6" spans="1:11" x14ac:dyDescent="0.25">
      <c r="A6" s="9" t="s">
        <v>41</v>
      </c>
      <c r="B6" s="9" t="s">
        <v>42</v>
      </c>
      <c r="C6" s="23">
        <v>20</v>
      </c>
      <c r="D6" s="23">
        <v>24.5</v>
      </c>
      <c r="E6" s="23">
        <v>5</v>
      </c>
      <c r="F6" s="24">
        <v>15314.680306133181</v>
      </c>
      <c r="G6" s="24">
        <v>371.5</v>
      </c>
      <c r="H6" s="24">
        <v>1547.8636285763234</v>
      </c>
      <c r="I6" s="24">
        <v>16862.543934709505</v>
      </c>
      <c r="J6" s="8">
        <v>12743.93</v>
      </c>
      <c r="K6" s="8">
        <v>120246.45</v>
      </c>
    </row>
    <row r="7" spans="1:11" x14ac:dyDescent="0.25">
      <c r="A7" s="9" t="s">
        <v>43</v>
      </c>
      <c r="B7" s="9" t="s">
        <v>44</v>
      </c>
      <c r="C7" s="23">
        <v>42</v>
      </c>
      <c r="D7" s="23">
        <v>27</v>
      </c>
      <c r="E7" s="23">
        <v>5</v>
      </c>
      <c r="F7" s="24">
        <v>33757.564166355107</v>
      </c>
      <c r="G7" s="24">
        <v>0</v>
      </c>
      <c r="H7" s="24">
        <v>0</v>
      </c>
      <c r="I7" s="24">
        <v>33757.564166355107</v>
      </c>
      <c r="J7" s="8">
        <v>28261.040000000001</v>
      </c>
      <c r="K7" s="8">
        <v>396608.07</v>
      </c>
    </row>
    <row r="8" spans="1:11" x14ac:dyDescent="0.25">
      <c r="A8" s="9" t="s">
        <v>45</v>
      </c>
      <c r="B8" s="9" t="s">
        <v>46</v>
      </c>
      <c r="C8" s="23">
        <v>16</v>
      </c>
      <c r="D8" s="23">
        <v>26</v>
      </c>
      <c r="E8" s="23">
        <v>2</v>
      </c>
      <c r="F8" s="24">
        <v>12426.236174081881</v>
      </c>
      <c r="G8" s="24">
        <v>270</v>
      </c>
      <c r="H8" s="24">
        <v>1124.9614528010966</v>
      </c>
      <c r="I8" s="24">
        <v>13551.197626882979</v>
      </c>
      <c r="J8" s="8">
        <v>8501</v>
      </c>
      <c r="K8" s="8">
        <v>72424.2</v>
      </c>
    </row>
    <row r="9" spans="1:11" x14ac:dyDescent="0.25">
      <c r="A9" s="9" t="s">
        <v>47</v>
      </c>
      <c r="B9" s="9" t="s">
        <v>48</v>
      </c>
      <c r="C9" s="23">
        <v>65</v>
      </c>
      <c r="D9" s="23">
        <v>29.5</v>
      </c>
      <c r="E9" s="23">
        <v>7</v>
      </c>
      <c r="F9" s="24">
        <v>56708.272108498415</v>
      </c>
      <c r="G9" s="24">
        <v>0</v>
      </c>
      <c r="H9" s="24">
        <v>0</v>
      </c>
      <c r="I9" s="24">
        <v>56708.272108498415</v>
      </c>
      <c r="J9" s="25">
        <v>40281.279999999999</v>
      </c>
      <c r="K9" s="8">
        <v>640028.97</v>
      </c>
    </row>
    <row r="10" spans="1:11" x14ac:dyDescent="0.25">
      <c r="A10" s="9" t="s">
        <v>49</v>
      </c>
      <c r="B10" s="9" t="s">
        <v>48</v>
      </c>
      <c r="C10" s="23">
        <v>72</v>
      </c>
      <c r="D10" s="23">
        <v>33.5</v>
      </c>
      <c r="E10" s="23">
        <v>7</v>
      </c>
      <c r="F10" s="24">
        <v>70869.772215454534</v>
      </c>
      <c r="G10" s="24">
        <v>650</v>
      </c>
      <c r="H10" s="24">
        <v>2708.2405345211582</v>
      </c>
      <c r="I10" s="24">
        <v>73578.012749975693</v>
      </c>
      <c r="J10" s="8">
        <v>48457.3</v>
      </c>
      <c r="K10" s="8">
        <v>499890.17</v>
      </c>
    </row>
    <row r="11" spans="1:11" x14ac:dyDescent="0.25">
      <c r="A11" s="26" t="s">
        <v>50</v>
      </c>
      <c r="B11" s="9" t="s">
        <v>51</v>
      </c>
      <c r="C11" s="23">
        <v>36</v>
      </c>
      <c r="D11" s="23">
        <v>29</v>
      </c>
      <c r="E11" s="23">
        <v>4</v>
      </c>
      <c r="F11" s="24">
        <v>30923.732252460421</v>
      </c>
      <c r="G11" s="24">
        <v>315</v>
      </c>
      <c r="H11" s="24">
        <v>1312.4550282679459</v>
      </c>
      <c r="I11" s="24">
        <v>32236.187280728365</v>
      </c>
      <c r="J11" s="8">
        <v>22590.400000000001</v>
      </c>
      <c r="K11" s="27">
        <v>176004.75</v>
      </c>
    </row>
    <row r="12" spans="1:11" x14ac:dyDescent="0.25">
      <c r="A12" s="28"/>
      <c r="B12" s="28"/>
      <c r="C12" s="28"/>
      <c r="D12" s="28"/>
      <c r="E12" s="28"/>
      <c r="F12" s="29">
        <v>280614.95502665697</v>
      </c>
      <c r="G12" s="28"/>
      <c r="H12" s="29">
        <v>12160.000000000002</v>
      </c>
      <c r="I12" s="29">
        <v>292774.95502665697</v>
      </c>
      <c r="J12" s="14"/>
      <c r="K12" s="18">
        <v>2537261.6999999997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D34" sqref="D34"/>
    </sheetView>
  </sheetViews>
  <sheetFormatPr defaultRowHeight="15" x14ac:dyDescent="0.25"/>
  <cols>
    <col min="1" max="1" width="27.42578125" customWidth="1"/>
    <col min="2" max="2" width="35.5703125" customWidth="1"/>
    <col min="6" max="6" width="12" bestFit="1" customWidth="1"/>
    <col min="7" max="7" width="11" bestFit="1" customWidth="1"/>
    <col min="8" max="8" width="12" bestFit="1" customWidth="1"/>
    <col min="9" max="9" width="11" bestFit="1" customWidth="1"/>
    <col min="10" max="10" width="14.7109375" bestFit="1" customWidth="1"/>
  </cols>
  <sheetData>
    <row r="3" spans="1:10" ht="60" x14ac:dyDescent="0.25">
      <c r="A3" s="20" t="s">
        <v>52</v>
      </c>
      <c r="B3" s="20" t="s">
        <v>53</v>
      </c>
      <c r="C3" s="20" t="s">
        <v>54</v>
      </c>
      <c r="D3" s="20" t="s">
        <v>29</v>
      </c>
      <c r="E3" s="30" t="s">
        <v>55</v>
      </c>
      <c r="F3" s="21" t="s">
        <v>31</v>
      </c>
      <c r="G3" s="31" t="s">
        <v>33</v>
      </c>
      <c r="H3" s="21" t="s">
        <v>56</v>
      </c>
      <c r="I3" s="32" t="s">
        <v>35</v>
      </c>
      <c r="J3" s="20" t="s">
        <v>36</v>
      </c>
    </row>
    <row r="4" spans="1:10" x14ac:dyDescent="0.25">
      <c r="A4" s="9" t="s">
        <v>57</v>
      </c>
      <c r="B4" s="9" t="s">
        <v>58</v>
      </c>
      <c r="C4" s="23">
        <v>29</v>
      </c>
      <c r="D4" s="23">
        <v>27</v>
      </c>
      <c r="E4" s="23">
        <v>32</v>
      </c>
      <c r="F4" s="24">
        <v>2941.0979075990122</v>
      </c>
      <c r="G4" s="24">
        <v>0</v>
      </c>
      <c r="H4" s="24">
        <v>2941.0979075990122</v>
      </c>
      <c r="I4" s="8">
        <v>584.55999999999995</v>
      </c>
      <c r="J4" s="8">
        <v>118756</v>
      </c>
    </row>
    <row r="5" spans="1:10" x14ac:dyDescent="0.25">
      <c r="A5" s="9" t="s">
        <v>59</v>
      </c>
      <c r="B5" s="9" t="s">
        <v>60</v>
      </c>
      <c r="C5" s="23">
        <v>25</v>
      </c>
      <c r="D5" s="23">
        <v>24</v>
      </c>
      <c r="E5" s="23">
        <v>23.5</v>
      </c>
      <c r="F5" s="24">
        <v>1919.8833563493552</v>
      </c>
      <c r="G5" s="24">
        <v>0</v>
      </c>
      <c r="H5" s="24">
        <v>1919.8833563493552</v>
      </c>
      <c r="I5" s="8">
        <v>721.12</v>
      </c>
      <c r="J5" s="8">
        <v>83533.789999999994</v>
      </c>
    </row>
    <row r="6" spans="1:10" x14ac:dyDescent="0.25">
      <c r="A6" s="9" t="s">
        <v>61</v>
      </c>
      <c r="B6" s="9" t="s">
        <v>62</v>
      </c>
      <c r="C6" s="23">
        <v>27</v>
      </c>
      <c r="D6" s="23">
        <v>28</v>
      </c>
      <c r="E6" s="23">
        <v>33</v>
      </c>
      <c r="F6" s="24">
        <v>3145.3408178489435</v>
      </c>
      <c r="G6" s="24">
        <v>0</v>
      </c>
      <c r="H6" s="24">
        <v>3145.3408178489435</v>
      </c>
      <c r="I6" s="8">
        <v>1182.78</v>
      </c>
      <c r="J6" s="8">
        <v>49354</v>
      </c>
    </row>
    <row r="7" spans="1:10" x14ac:dyDescent="0.25">
      <c r="A7" s="9" t="s">
        <v>63</v>
      </c>
      <c r="B7" s="9" t="s">
        <v>64</v>
      </c>
      <c r="C7" s="23">
        <v>16</v>
      </c>
      <c r="D7" s="23">
        <v>27</v>
      </c>
      <c r="E7" s="23">
        <v>20</v>
      </c>
      <c r="F7" s="24">
        <v>1770.1052221660723</v>
      </c>
      <c r="G7" s="24">
        <v>204.28110153846151</v>
      </c>
      <c r="H7" s="24">
        <v>1974.3863237045339</v>
      </c>
      <c r="I7" s="8">
        <v>388.02</v>
      </c>
      <c r="J7" s="8">
        <v>42335.41</v>
      </c>
    </row>
    <row r="8" spans="1:10" x14ac:dyDescent="0.25">
      <c r="A8" s="9" t="s">
        <v>65</v>
      </c>
      <c r="B8" s="9" t="s">
        <v>66</v>
      </c>
      <c r="C8" s="23">
        <v>24</v>
      </c>
      <c r="D8" s="23">
        <v>26</v>
      </c>
      <c r="E8" s="23">
        <v>25</v>
      </c>
      <c r="F8" s="24">
        <v>2127.5303151034523</v>
      </c>
      <c r="G8" s="24">
        <v>204.28110153846151</v>
      </c>
      <c r="H8" s="24">
        <v>2331.8114166419136</v>
      </c>
      <c r="I8" s="8">
        <v>536.48</v>
      </c>
      <c r="J8" s="8">
        <v>102517</v>
      </c>
    </row>
    <row r="9" spans="1:10" x14ac:dyDescent="0.25">
      <c r="A9" s="9" t="s">
        <v>67</v>
      </c>
      <c r="B9" s="9" t="s">
        <v>68</v>
      </c>
      <c r="C9" s="23">
        <v>16</v>
      </c>
      <c r="D9" s="23">
        <v>31.5</v>
      </c>
      <c r="E9" s="23">
        <v>20</v>
      </c>
      <c r="F9" s="24">
        <v>1736.064737124417</v>
      </c>
      <c r="G9" s="24">
        <v>1225.6866092307691</v>
      </c>
      <c r="H9" s="24">
        <v>2961.7513463551859</v>
      </c>
      <c r="I9" s="8">
        <v>421.59</v>
      </c>
      <c r="J9" s="8">
        <v>150750</v>
      </c>
    </row>
    <row r="10" spans="1:10" x14ac:dyDescent="0.25">
      <c r="A10" s="9" t="s">
        <v>69</v>
      </c>
      <c r="B10" s="9" t="s">
        <v>70</v>
      </c>
      <c r="C10" s="23">
        <v>23</v>
      </c>
      <c r="D10" s="23">
        <v>26</v>
      </c>
      <c r="E10" s="23">
        <v>24</v>
      </c>
      <c r="F10" s="24">
        <v>2124.1262665992867</v>
      </c>
      <c r="G10" s="24">
        <v>0</v>
      </c>
      <c r="H10" s="24">
        <v>2124.1262665992867</v>
      </c>
      <c r="I10" s="8">
        <v>698.77</v>
      </c>
      <c r="J10" s="8">
        <v>107198</v>
      </c>
    </row>
    <row r="11" spans="1:10" x14ac:dyDescent="0.25">
      <c r="A11" s="9" t="s">
        <v>71</v>
      </c>
      <c r="B11" s="9" t="s">
        <v>72</v>
      </c>
      <c r="C11" s="23">
        <v>29</v>
      </c>
      <c r="D11" s="23">
        <v>26.5</v>
      </c>
      <c r="E11" s="23">
        <v>13.5</v>
      </c>
      <c r="F11" s="24">
        <v>1125.8890427527469</v>
      </c>
      <c r="G11" s="24">
        <v>408.56220307692303</v>
      </c>
      <c r="H11" s="24">
        <v>1534.4512458296699</v>
      </c>
      <c r="I11" s="8">
        <v>551.15</v>
      </c>
      <c r="J11" s="8">
        <v>77259</v>
      </c>
    </row>
    <row r="12" spans="1:10" x14ac:dyDescent="0.25">
      <c r="A12" s="9" t="s">
        <v>73</v>
      </c>
      <c r="B12" s="9" t="s">
        <v>58</v>
      </c>
      <c r="C12" s="23">
        <v>38</v>
      </c>
      <c r="D12" s="23">
        <v>27</v>
      </c>
      <c r="E12" s="23">
        <v>31</v>
      </c>
      <c r="F12" s="24">
        <v>2638.1375907282809</v>
      </c>
      <c r="G12" s="24">
        <v>408.56220307692303</v>
      </c>
      <c r="H12" s="24">
        <v>3046.6997938052041</v>
      </c>
      <c r="I12" s="8">
        <v>1105.3399999999999</v>
      </c>
      <c r="J12" s="8">
        <v>212203</v>
      </c>
    </row>
    <row r="13" spans="1:10" x14ac:dyDescent="0.25">
      <c r="A13" s="9" t="s">
        <v>74</v>
      </c>
      <c r="B13" s="9" t="s">
        <v>58</v>
      </c>
      <c r="C13" s="23">
        <v>20</v>
      </c>
      <c r="D13" s="23">
        <v>27</v>
      </c>
      <c r="E13" s="23">
        <v>22</v>
      </c>
      <c r="F13" s="24">
        <v>1947.1157443826794</v>
      </c>
      <c r="G13" s="24">
        <v>204.28110153846151</v>
      </c>
      <c r="H13" s="24">
        <v>2151.396845921141</v>
      </c>
      <c r="I13" s="8">
        <v>723.74</v>
      </c>
      <c r="J13" s="8">
        <v>60071</v>
      </c>
    </row>
    <row r="14" spans="1:10" x14ac:dyDescent="0.25">
      <c r="A14" s="9" t="s">
        <v>75</v>
      </c>
      <c r="B14" s="9" t="s">
        <v>76</v>
      </c>
      <c r="C14" s="23">
        <v>21</v>
      </c>
      <c r="D14" s="23">
        <v>26.5</v>
      </c>
      <c r="E14" s="23">
        <v>15</v>
      </c>
      <c r="F14" s="24">
        <v>1250.9878252808298</v>
      </c>
      <c r="G14" s="24">
        <v>408.56220307692303</v>
      </c>
      <c r="H14" s="24">
        <v>1659.5500283577528</v>
      </c>
      <c r="I14" s="8">
        <v>615.42999999999995</v>
      </c>
      <c r="J14" s="8">
        <v>31701</v>
      </c>
    </row>
    <row r="15" spans="1:10" x14ac:dyDescent="0.25">
      <c r="A15" s="9" t="s">
        <v>77</v>
      </c>
      <c r="B15" s="9" t="s">
        <v>78</v>
      </c>
      <c r="C15" s="23">
        <v>19</v>
      </c>
      <c r="D15" s="23">
        <v>25</v>
      </c>
      <c r="E15" s="23">
        <v>13.5</v>
      </c>
      <c r="F15" s="24">
        <v>1148.8663701558642</v>
      </c>
      <c r="G15" s="24">
        <v>0</v>
      </c>
      <c r="H15" s="24">
        <v>1148.8663701558642</v>
      </c>
      <c r="I15" s="8">
        <v>174.44</v>
      </c>
      <c r="J15" s="8">
        <v>34922.33</v>
      </c>
    </row>
    <row r="16" spans="1:10" x14ac:dyDescent="0.25">
      <c r="A16" s="9" t="s">
        <v>79</v>
      </c>
      <c r="B16" s="9" t="s">
        <v>64</v>
      </c>
      <c r="C16" s="23">
        <v>18</v>
      </c>
      <c r="D16" s="23">
        <v>25</v>
      </c>
      <c r="E16" s="23">
        <v>9.5</v>
      </c>
      <c r="F16" s="24">
        <v>808.46151973931183</v>
      </c>
      <c r="G16" s="24">
        <v>0</v>
      </c>
      <c r="H16" s="24">
        <v>808.46151973931183</v>
      </c>
      <c r="I16" s="8">
        <v>531.41</v>
      </c>
      <c r="J16" s="8">
        <v>26900</v>
      </c>
    </row>
    <row r="17" spans="1:10" x14ac:dyDescent="0.25">
      <c r="A17" s="9" t="s">
        <v>80</v>
      </c>
      <c r="B17" s="9" t="s">
        <v>81</v>
      </c>
      <c r="C17" s="23">
        <v>24</v>
      </c>
      <c r="D17" s="23">
        <v>27</v>
      </c>
      <c r="E17" s="23">
        <v>19</v>
      </c>
      <c r="F17" s="24">
        <v>1616.9230394786237</v>
      </c>
      <c r="G17" s="24">
        <v>408.56220307692303</v>
      </c>
      <c r="H17" s="24">
        <v>2025.4852425555466</v>
      </c>
      <c r="I17" s="8">
        <v>556.38</v>
      </c>
      <c r="J17" s="8">
        <v>103984.6</v>
      </c>
    </row>
    <row r="18" spans="1:10" x14ac:dyDescent="0.25">
      <c r="A18" s="9" t="s">
        <v>82</v>
      </c>
      <c r="B18" s="9" t="s">
        <v>83</v>
      </c>
      <c r="C18" s="23">
        <v>25</v>
      </c>
      <c r="D18" s="23">
        <v>28</v>
      </c>
      <c r="E18" s="23">
        <v>10.5</v>
      </c>
      <c r="F18" s="24">
        <v>929.30524163718792</v>
      </c>
      <c r="G18" s="24">
        <v>408.56220307692303</v>
      </c>
      <c r="H18" s="24">
        <v>1337.8674447141109</v>
      </c>
      <c r="I18" s="8">
        <v>412.98</v>
      </c>
      <c r="J18" s="8">
        <v>71598.23</v>
      </c>
    </row>
    <row r="19" spans="1:10" x14ac:dyDescent="0.25">
      <c r="A19" s="9" t="s">
        <v>84</v>
      </c>
      <c r="B19" s="9" t="s">
        <v>85</v>
      </c>
      <c r="C19" s="23">
        <v>25</v>
      </c>
      <c r="D19" s="23">
        <v>28.5</v>
      </c>
      <c r="E19" s="23">
        <v>24</v>
      </c>
      <c r="F19" s="24">
        <v>2164.9748486492731</v>
      </c>
      <c r="G19" s="24">
        <v>408.56220307692303</v>
      </c>
      <c r="H19" s="24">
        <v>2573.5370517261963</v>
      </c>
      <c r="I19" s="8">
        <v>701.47</v>
      </c>
      <c r="J19" s="8">
        <v>105816.88</v>
      </c>
    </row>
    <row r="20" spans="1:10" x14ac:dyDescent="0.25">
      <c r="A20" s="9" t="s">
        <v>86</v>
      </c>
      <c r="B20" s="9" t="s">
        <v>85</v>
      </c>
      <c r="C20" s="23">
        <v>21</v>
      </c>
      <c r="D20" s="23">
        <v>25</v>
      </c>
      <c r="E20" s="23">
        <v>18.5</v>
      </c>
      <c r="F20" s="24">
        <v>1574.3724331765545</v>
      </c>
      <c r="G20" s="24">
        <v>0</v>
      </c>
      <c r="H20" s="24">
        <v>1574.3724331765545</v>
      </c>
      <c r="I20" s="8">
        <v>539.85</v>
      </c>
      <c r="J20" s="8">
        <v>67230.990000000005</v>
      </c>
    </row>
    <row r="21" spans="1:10" x14ac:dyDescent="0.25">
      <c r="A21" s="9" t="s">
        <v>87</v>
      </c>
      <c r="B21" s="26" t="s">
        <v>88</v>
      </c>
      <c r="C21" s="23">
        <v>13</v>
      </c>
      <c r="D21" s="23">
        <v>84</v>
      </c>
      <c r="E21" s="23">
        <v>7</v>
      </c>
      <c r="F21" s="24">
        <v>285.94007434990397</v>
      </c>
      <c r="G21" s="24">
        <v>0</v>
      </c>
      <c r="H21" s="24">
        <v>285.94007434990397</v>
      </c>
      <c r="I21" s="8">
        <v>346.18</v>
      </c>
      <c r="J21" s="8">
        <v>30000</v>
      </c>
    </row>
    <row r="22" spans="1:10" x14ac:dyDescent="0.25">
      <c r="A22" s="9" t="s">
        <v>89</v>
      </c>
      <c r="B22" s="26" t="s">
        <v>90</v>
      </c>
      <c r="C22" s="23">
        <v>17</v>
      </c>
      <c r="D22" s="23">
        <v>418</v>
      </c>
      <c r="E22" s="23">
        <v>19</v>
      </c>
      <c r="F22" s="24">
        <v>1422.8922747411889</v>
      </c>
      <c r="G22" s="24"/>
      <c r="H22" s="24">
        <v>1422.8922747411889</v>
      </c>
      <c r="I22" s="8">
        <v>0</v>
      </c>
      <c r="J22" s="8">
        <v>55000</v>
      </c>
    </row>
    <row r="23" spans="1:10" x14ac:dyDescent="0.25">
      <c r="A23" s="26" t="s">
        <v>91</v>
      </c>
      <c r="B23" s="26" t="s">
        <v>92</v>
      </c>
      <c r="C23" s="23">
        <v>17</v>
      </c>
      <c r="D23" s="23">
        <v>26.5</v>
      </c>
      <c r="E23" s="23">
        <v>16</v>
      </c>
      <c r="F23" s="24">
        <v>1443.3165657661821</v>
      </c>
      <c r="G23" s="33">
        <v>0</v>
      </c>
      <c r="H23" s="24">
        <v>1443.3165657661821</v>
      </c>
      <c r="I23" s="33">
        <v>0</v>
      </c>
      <c r="J23" s="34">
        <v>16960</v>
      </c>
    </row>
    <row r="24" spans="1:10" x14ac:dyDescent="0.25">
      <c r="A24" s="35" t="s">
        <v>93</v>
      </c>
      <c r="B24" s="26" t="s">
        <v>94</v>
      </c>
      <c r="C24" s="23">
        <v>20</v>
      </c>
      <c r="D24" s="23">
        <v>15</v>
      </c>
      <c r="E24" s="23">
        <v>14</v>
      </c>
      <c r="F24" s="24">
        <v>714.85018587475997</v>
      </c>
      <c r="G24" s="24">
        <v>0</v>
      </c>
      <c r="H24" s="24">
        <v>714.85018587475997</v>
      </c>
      <c r="I24" s="8">
        <v>0</v>
      </c>
      <c r="J24" s="27">
        <v>24100</v>
      </c>
    </row>
    <row r="25" spans="1:10" x14ac:dyDescent="0.25">
      <c r="A25" s="35" t="s">
        <v>95</v>
      </c>
      <c r="B25" s="9" t="s">
        <v>64</v>
      </c>
      <c r="C25" s="23">
        <v>18</v>
      </c>
      <c r="D25" s="23">
        <v>25.5</v>
      </c>
      <c r="E25" s="23">
        <v>34</v>
      </c>
      <c r="F25" s="24">
        <v>2951.3100531115088</v>
      </c>
      <c r="G25" s="24">
        <v>0</v>
      </c>
      <c r="H25" s="24">
        <v>2951.3100531115088</v>
      </c>
      <c r="I25" s="8">
        <v>0</v>
      </c>
      <c r="J25" s="36">
        <v>44204.04</v>
      </c>
    </row>
    <row r="26" spans="1:10" x14ac:dyDescent="0.25">
      <c r="A26" s="37" t="s">
        <v>96</v>
      </c>
      <c r="B26" s="9" t="s">
        <v>58</v>
      </c>
      <c r="C26" s="23">
        <v>31</v>
      </c>
      <c r="D26" s="23">
        <v>37</v>
      </c>
      <c r="E26" s="23">
        <v>42</v>
      </c>
      <c r="F26" s="24">
        <v>4575.0411895984635</v>
      </c>
      <c r="G26" s="24">
        <v>1021.4055076923075</v>
      </c>
      <c r="H26" s="24">
        <v>5596.4466972907712</v>
      </c>
      <c r="I26" s="8">
        <v>751.57</v>
      </c>
      <c r="J26" s="36">
        <v>179585</v>
      </c>
    </row>
    <row r="27" spans="1:10" x14ac:dyDescent="0.25">
      <c r="D27" s="38"/>
      <c r="E27" s="38"/>
      <c r="F27" s="33">
        <v>42362.532622213905</v>
      </c>
      <c r="G27" s="39"/>
      <c r="H27" s="40">
        <v>47673.8412622139</v>
      </c>
      <c r="I27" s="3"/>
      <c r="J27" s="40">
        <v>1795980.2700000003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30" sqref="D30"/>
    </sheetView>
  </sheetViews>
  <sheetFormatPr defaultRowHeight="15" x14ac:dyDescent="0.25"/>
  <cols>
    <col min="1" max="1" width="31.5703125" bestFit="1" customWidth="1"/>
    <col min="2" max="2" width="23.28515625" customWidth="1"/>
    <col min="3" max="3" width="11" bestFit="1" customWidth="1"/>
    <col min="5" max="5" width="12" bestFit="1" customWidth="1"/>
  </cols>
  <sheetData>
    <row r="3" spans="1:5" ht="75" x14ac:dyDescent="0.25">
      <c r="A3" s="20" t="s">
        <v>26</v>
      </c>
      <c r="B3" s="20" t="s">
        <v>97</v>
      </c>
      <c r="C3" s="21" t="s">
        <v>31</v>
      </c>
      <c r="D3" s="20" t="s">
        <v>35</v>
      </c>
      <c r="E3" s="20" t="s">
        <v>36</v>
      </c>
    </row>
    <row r="4" spans="1:5" x14ac:dyDescent="0.25">
      <c r="A4" s="9" t="s">
        <v>98</v>
      </c>
      <c r="B4" s="9" t="s">
        <v>99</v>
      </c>
      <c r="C4" s="8">
        <v>322.2748815165877</v>
      </c>
      <c r="D4" s="8">
        <v>222.01</v>
      </c>
      <c r="E4" s="8">
        <v>35751</v>
      </c>
    </row>
    <row r="5" spans="1:5" x14ac:dyDescent="0.25">
      <c r="A5" s="9" t="s">
        <v>100</v>
      </c>
      <c r="B5" s="9" t="s">
        <v>101</v>
      </c>
      <c r="C5" s="8">
        <v>677.7251184834123</v>
      </c>
      <c r="D5" s="8">
        <v>259.7</v>
      </c>
      <c r="E5" s="8">
        <v>38353.11</v>
      </c>
    </row>
    <row r="6" spans="1:5" x14ac:dyDescent="0.25">
      <c r="C6" s="3">
        <f>SUM(C4:C5)</f>
        <v>1000</v>
      </c>
      <c r="D6" s="41"/>
      <c r="E6" s="41">
        <f>SUM(E4:E5)</f>
        <v>74104.11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I20" sqref="I20"/>
    </sheetView>
  </sheetViews>
  <sheetFormatPr defaultRowHeight="15" x14ac:dyDescent="0.25"/>
  <cols>
    <col min="1" max="1" width="34.85546875" bestFit="1" customWidth="1"/>
    <col min="5" max="5" width="12" bestFit="1" customWidth="1"/>
  </cols>
  <sheetData>
    <row r="3" spans="1:5" ht="75" x14ac:dyDescent="0.25">
      <c r="A3" s="20" t="s">
        <v>26</v>
      </c>
      <c r="B3" s="20" t="s">
        <v>97</v>
      </c>
      <c r="C3" s="21" t="s">
        <v>31</v>
      </c>
      <c r="D3" s="20" t="s">
        <v>35</v>
      </c>
      <c r="E3" s="20" t="s">
        <v>36</v>
      </c>
    </row>
    <row r="4" spans="1:5" x14ac:dyDescent="0.25">
      <c r="A4" s="42" t="s">
        <v>102</v>
      </c>
      <c r="B4" s="43" t="s">
        <v>48</v>
      </c>
      <c r="C4" s="25">
        <v>300</v>
      </c>
      <c r="D4" s="9"/>
      <c r="E4" s="8">
        <v>27599</v>
      </c>
    </row>
    <row r="5" spans="1:5" x14ac:dyDescent="0.25">
      <c r="A5" s="42" t="s">
        <v>103</v>
      </c>
      <c r="B5" s="43" t="s">
        <v>48</v>
      </c>
      <c r="C5" s="25">
        <v>300</v>
      </c>
      <c r="D5" s="8">
        <v>100</v>
      </c>
      <c r="E5" s="8">
        <v>10212</v>
      </c>
    </row>
    <row r="6" spans="1:5" x14ac:dyDescent="0.25">
      <c r="A6" s="42" t="s">
        <v>104</v>
      </c>
      <c r="B6" s="43" t="s">
        <v>48</v>
      </c>
      <c r="C6" s="25">
        <v>300</v>
      </c>
      <c r="D6" s="9"/>
      <c r="E6" s="8">
        <v>7761</v>
      </c>
    </row>
    <row r="7" spans="1:5" x14ac:dyDescent="0.25">
      <c r="A7" s="9"/>
      <c r="B7" s="9"/>
      <c r="C7" s="27">
        <f>SUM(C4:C6)</f>
        <v>900</v>
      </c>
      <c r="D7" s="9"/>
      <c r="E7" s="27">
        <f>SUM(E4:E6)</f>
        <v>45572</v>
      </c>
    </row>
  </sheetData>
  <dataValidations count="2">
    <dataValidation allowBlank="1" showInputMessage="1" showErrorMessage="1" prompt="Inserire la denominazione della struttura sede del servizio" sqref="A5"/>
    <dataValidation allowBlank="1" showInputMessage="1" showErrorMessage="1" prompt="Inserire l'indirizzo (via, numero civico, Comune) della sede della struttura" sqref="B5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"/>
  <sheetViews>
    <sheetView workbookViewId="0">
      <selection activeCell="H25" sqref="H25"/>
    </sheetView>
  </sheetViews>
  <sheetFormatPr defaultRowHeight="15" x14ac:dyDescent="0.25"/>
  <cols>
    <col min="1" max="1" width="11.5703125" bestFit="1" customWidth="1"/>
    <col min="2" max="2" width="31.140625" bestFit="1" customWidth="1"/>
    <col min="5" max="5" width="18.5703125" customWidth="1"/>
  </cols>
  <sheetData>
    <row r="3" spans="1:5" ht="75" x14ac:dyDescent="0.25">
      <c r="A3" s="20" t="s">
        <v>26</v>
      </c>
      <c r="B3" s="20" t="s">
        <v>97</v>
      </c>
      <c r="C3" s="21" t="s">
        <v>31</v>
      </c>
      <c r="D3" s="20" t="s">
        <v>35</v>
      </c>
      <c r="E3" s="20" t="s">
        <v>36</v>
      </c>
    </row>
    <row r="4" spans="1:5" x14ac:dyDescent="0.25">
      <c r="A4" s="9" t="s">
        <v>105</v>
      </c>
      <c r="B4" s="9" t="s">
        <v>106</v>
      </c>
      <c r="C4" s="8">
        <v>300</v>
      </c>
      <c r="D4" s="8">
        <v>175</v>
      </c>
      <c r="E4" s="8">
        <f>9210.76+543.02+871.02</f>
        <v>10624.800000000001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topLeftCell="A7" workbookViewId="0">
      <selection activeCell="I34" sqref="I34"/>
    </sheetView>
  </sheetViews>
  <sheetFormatPr defaultRowHeight="15" x14ac:dyDescent="0.25"/>
  <cols>
    <col min="1" max="1" width="44.28515625" customWidth="1"/>
    <col min="2" max="2" width="13.140625" bestFit="1" customWidth="1"/>
    <col min="3" max="3" width="14.7109375" bestFit="1" customWidth="1"/>
    <col min="4" max="4" width="13.140625" bestFit="1" customWidth="1"/>
    <col min="5" max="5" width="14.7109375" bestFit="1" customWidth="1"/>
    <col min="6" max="6" width="13.28515625" bestFit="1" customWidth="1"/>
    <col min="7" max="7" width="13.140625" bestFit="1" customWidth="1"/>
  </cols>
  <sheetData>
    <row r="3" spans="1:7" ht="90" x14ac:dyDescent="0.25">
      <c r="B3" s="44" t="s">
        <v>107</v>
      </c>
      <c r="C3" s="44" t="s">
        <v>108</v>
      </c>
      <c r="D3" s="44" t="s">
        <v>109</v>
      </c>
      <c r="E3" s="45" t="s">
        <v>110</v>
      </c>
      <c r="F3" s="46" t="s">
        <v>31</v>
      </c>
      <c r="G3" s="52" t="s">
        <v>111</v>
      </c>
    </row>
    <row r="4" spans="1:7" ht="75" x14ac:dyDescent="0.25">
      <c r="A4" s="53" t="s">
        <v>112</v>
      </c>
      <c r="B4" s="54">
        <v>204382.16</v>
      </c>
      <c r="C4" s="54">
        <v>1250707.69</v>
      </c>
      <c r="D4" s="54">
        <v>104045.29000000001</v>
      </c>
      <c r="E4" s="47">
        <v>1559135.14</v>
      </c>
      <c r="F4" s="48">
        <v>248130.16836634316</v>
      </c>
      <c r="G4" s="55">
        <v>299202.77151767141</v>
      </c>
    </row>
    <row r="5" spans="1:7" ht="90" x14ac:dyDescent="0.25">
      <c r="A5" s="53" t="s">
        <v>113</v>
      </c>
      <c r="B5" s="54">
        <v>15979</v>
      </c>
      <c r="C5" s="54">
        <v>211537</v>
      </c>
      <c r="D5" s="54">
        <v>14359.93</v>
      </c>
      <c r="E5" s="47">
        <v>241875.93</v>
      </c>
      <c r="F5" s="48">
        <v>38493.594105425545</v>
      </c>
      <c r="G5" s="55">
        <v>55279.239840230097</v>
      </c>
    </row>
    <row r="6" spans="1:7" ht="30" x14ac:dyDescent="0.25">
      <c r="A6" s="56" t="s">
        <v>114</v>
      </c>
      <c r="B6" s="54">
        <v>4800</v>
      </c>
      <c r="C6" s="54">
        <v>0</v>
      </c>
      <c r="D6" s="54">
        <v>3409.74</v>
      </c>
      <c r="E6" s="47">
        <v>8209.74</v>
      </c>
      <c r="F6" s="48">
        <v>1306.5475315012798</v>
      </c>
      <c r="G6" s="55">
        <v>3272.4071908223973</v>
      </c>
    </row>
    <row r="7" spans="1:7" x14ac:dyDescent="0.25">
      <c r="A7" s="56" t="s">
        <v>48</v>
      </c>
      <c r="B7" s="54">
        <v>66969.38</v>
      </c>
      <c r="C7" s="49">
        <v>1058874.22</v>
      </c>
      <c r="D7" s="54">
        <v>45014.6</v>
      </c>
      <c r="E7" s="47">
        <v>1170858.2000000002</v>
      </c>
      <c r="F7" s="48">
        <v>186337.43467491443</v>
      </c>
      <c r="G7" s="55">
        <v>196407.24257072937</v>
      </c>
    </row>
    <row r="8" spans="1:7" x14ac:dyDescent="0.25">
      <c r="A8" s="56" t="s">
        <v>115</v>
      </c>
      <c r="B8" s="54">
        <v>0</v>
      </c>
      <c r="C8" s="54">
        <v>6111</v>
      </c>
      <c r="D8" s="54">
        <v>0</v>
      </c>
      <c r="E8" s="47">
        <v>6111</v>
      </c>
      <c r="F8" s="48">
        <v>972.54139168893539</v>
      </c>
      <c r="G8" s="55">
        <v>4608.4535808997907</v>
      </c>
    </row>
    <row r="9" spans="1:7" x14ac:dyDescent="0.25">
      <c r="A9" s="56" t="s">
        <v>101</v>
      </c>
      <c r="B9" s="54">
        <v>0</v>
      </c>
      <c r="C9" s="54">
        <v>58479</v>
      </c>
      <c r="D9" s="54">
        <v>4951</v>
      </c>
      <c r="E9" s="47">
        <v>63430</v>
      </c>
      <c r="F9" s="48">
        <v>10094.632707384908</v>
      </c>
      <c r="G9" s="55">
        <v>4481.5583595132903</v>
      </c>
    </row>
    <row r="10" spans="1:7" x14ac:dyDescent="0.25">
      <c r="A10" s="53" t="s">
        <v>40</v>
      </c>
      <c r="B10" s="54">
        <v>41956.03</v>
      </c>
      <c r="C10" s="54">
        <v>121414.15</v>
      </c>
      <c r="D10" s="54">
        <v>4448.13</v>
      </c>
      <c r="E10" s="47">
        <v>167818.31</v>
      </c>
      <c r="F10" s="48">
        <v>26707.617862589621</v>
      </c>
      <c r="G10" s="55">
        <v>37377.713978824169</v>
      </c>
    </row>
    <row r="11" spans="1:7" ht="45" x14ac:dyDescent="0.25">
      <c r="A11" s="53" t="s">
        <v>116</v>
      </c>
      <c r="B11" s="54">
        <v>25218</v>
      </c>
      <c r="C11" s="54">
        <v>364809.35</v>
      </c>
      <c r="D11" s="54">
        <v>16924.36</v>
      </c>
      <c r="E11" s="47">
        <v>406951.70999999996</v>
      </c>
      <c r="F11" s="48">
        <v>64764.749205300606</v>
      </c>
      <c r="G11" s="55">
        <v>72732.259506167495</v>
      </c>
    </row>
    <row r="12" spans="1:7" ht="60" x14ac:dyDescent="0.25">
      <c r="A12" s="53" t="s">
        <v>51</v>
      </c>
      <c r="B12" s="54">
        <v>14400</v>
      </c>
      <c r="C12" s="50">
        <v>27703.25</v>
      </c>
      <c r="D12" s="54">
        <v>4207.2700000000004</v>
      </c>
      <c r="E12" s="47">
        <v>46310.520000000004</v>
      </c>
      <c r="F12" s="48">
        <v>7370.1354231121386</v>
      </c>
      <c r="G12" s="55">
        <v>13766.459053270193</v>
      </c>
    </row>
    <row r="13" spans="1:7" ht="30" x14ac:dyDescent="0.25">
      <c r="A13" s="53" t="s">
        <v>117</v>
      </c>
      <c r="B13" s="54">
        <v>0</v>
      </c>
      <c r="C13" s="54">
        <v>66693.259999999995</v>
      </c>
      <c r="D13" s="51">
        <v>6419.96</v>
      </c>
      <c r="E13" s="47">
        <v>73113.22</v>
      </c>
      <c r="F13" s="48">
        <v>11635.678731739374</v>
      </c>
      <c r="G13" s="55">
        <v>3631.6916730279972</v>
      </c>
    </row>
    <row r="14" spans="1:7" x14ac:dyDescent="0.25">
      <c r="A14" s="9"/>
      <c r="B14" s="33">
        <v>373704.57000000007</v>
      </c>
      <c r="C14" s="33">
        <v>3166328.92</v>
      </c>
      <c r="D14" s="33">
        <v>203954.96999999997</v>
      </c>
      <c r="E14" s="33">
        <v>3743813.77</v>
      </c>
      <c r="F14" s="33">
        <v>595813.1</v>
      </c>
      <c r="G14" s="5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workbookViewId="0">
      <selection activeCell="K30" sqref="K30"/>
    </sheetView>
  </sheetViews>
  <sheetFormatPr defaultRowHeight="15" x14ac:dyDescent="0.25"/>
  <cols>
    <col min="1" max="1" width="32" customWidth="1"/>
    <col min="2" max="2" width="23.7109375" customWidth="1"/>
    <col min="4" max="4" width="12.140625" bestFit="1" customWidth="1"/>
    <col min="5" max="5" width="10.85546875" bestFit="1" customWidth="1"/>
    <col min="6" max="6" width="12.85546875" bestFit="1" customWidth="1"/>
  </cols>
  <sheetData>
    <row r="3" spans="1:6" ht="75" x14ac:dyDescent="0.25">
      <c r="A3" s="20" t="s">
        <v>26</v>
      </c>
      <c r="B3" s="20" t="s">
        <v>118</v>
      </c>
      <c r="C3" s="20" t="s">
        <v>119</v>
      </c>
      <c r="D3" s="21" t="s">
        <v>31</v>
      </c>
      <c r="E3" s="20" t="s">
        <v>35</v>
      </c>
      <c r="F3" s="20" t="s">
        <v>36</v>
      </c>
    </row>
    <row r="4" spans="1:6" x14ac:dyDescent="0.25">
      <c r="A4" s="43" t="s">
        <v>120</v>
      </c>
      <c r="B4" s="43" t="s">
        <v>58</v>
      </c>
      <c r="C4" s="23">
        <v>8760</v>
      </c>
      <c r="D4" s="57">
        <v>5632.1920691886371</v>
      </c>
      <c r="E4" s="58">
        <v>5575.08</v>
      </c>
      <c r="F4" s="58">
        <v>429012.66000000003</v>
      </c>
    </row>
    <row r="5" spans="1:6" x14ac:dyDescent="0.25">
      <c r="A5" s="43" t="s">
        <v>121</v>
      </c>
      <c r="B5" s="43" t="s">
        <v>40</v>
      </c>
      <c r="C5" s="23">
        <v>6579</v>
      </c>
      <c r="D5" s="57">
        <v>4229.9305505926986</v>
      </c>
      <c r="E5" s="58">
        <v>5308.73</v>
      </c>
      <c r="F5" s="58">
        <v>352056</v>
      </c>
    </row>
    <row r="6" spans="1:6" x14ac:dyDescent="0.25">
      <c r="A6" s="43" t="s">
        <v>122</v>
      </c>
      <c r="B6" s="43" t="s">
        <v>48</v>
      </c>
      <c r="C6" s="23">
        <v>6435.21</v>
      </c>
      <c r="D6" s="57">
        <v>4137.4815896761884</v>
      </c>
      <c r="E6" s="58">
        <v>2890.03</v>
      </c>
      <c r="F6" s="58">
        <v>389293.19</v>
      </c>
    </row>
    <row r="7" spans="1:6" x14ac:dyDescent="0.25">
      <c r="A7" s="59" t="s">
        <v>123</v>
      </c>
      <c r="B7" s="43" t="s">
        <v>124</v>
      </c>
      <c r="C7" s="23">
        <v>8760</v>
      </c>
      <c r="D7" s="57">
        <v>5632.1920691886371</v>
      </c>
      <c r="E7" s="58">
        <v>3866.17</v>
      </c>
      <c r="F7" s="58">
        <v>340234.19</v>
      </c>
    </row>
    <row r="8" spans="1:6" x14ac:dyDescent="0.25">
      <c r="C8" s="60">
        <v>30534.21</v>
      </c>
      <c r="D8" s="57">
        <v>19631.796278646161</v>
      </c>
      <c r="E8" s="34"/>
      <c r="F8" s="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workbookViewId="0">
      <selection activeCell="K27" sqref="K27"/>
    </sheetView>
  </sheetViews>
  <sheetFormatPr defaultRowHeight="15" x14ac:dyDescent="0.25"/>
  <cols>
    <col min="1" max="1" width="16.140625" bestFit="1" customWidth="1"/>
    <col min="2" max="2" width="20.85546875" bestFit="1" customWidth="1"/>
    <col min="4" max="5" width="12" bestFit="1" customWidth="1"/>
    <col min="6" max="6" width="14.7109375" bestFit="1" customWidth="1"/>
  </cols>
  <sheetData>
    <row r="3" spans="1:6" ht="75" x14ac:dyDescent="0.25">
      <c r="A3" s="20" t="s">
        <v>26</v>
      </c>
      <c r="B3" s="20" t="s">
        <v>125</v>
      </c>
      <c r="C3" s="20" t="s">
        <v>126</v>
      </c>
      <c r="D3" s="21" t="s">
        <v>127</v>
      </c>
      <c r="E3" s="30" t="s">
        <v>35</v>
      </c>
      <c r="F3" s="30" t="s">
        <v>128</v>
      </c>
    </row>
    <row r="4" spans="1:6" x14ac:dyDescent="0.25">
      <c r="A4" s="42" t="s">
        <v>129</v>
      </c>
      <c r="B4" s="43" t="s">
        <v>130</v>
      </c>
      <c r="C4" s="23">
        <v>10.06</v>
      </c>
      <c r="D4" s="61">
        <v>2677.1233244531177</v>
      </c>
      <c r="E4" s="55">
        <v>1494.57</v>
      </c>
      <c r="F4" s="55">
        <v>129740.68</v>
      </c>
    </row>
    <row r="5" spans="1:6" x14ac:dyDescent="0.25">
      <c r="A5" s="42" t="s">
        <v>131</v>
      </c>
      <c r="B5" s="43" t="s">
        <v>48</v>
      </c>
      <c r="C5" s="23">
        <v>5.21</v>
      </c>
      <c r="D5" s="61">
        <v>1386.4624771770123</v>
      </c>
      <c r="E5" s="55">
        <v>1515.21</v>
      </c>
      <c r="F5" s="55">
        <v>239231</v>
      </c>
    </row>
    <row r="6" spans="1:6" x14ac:dyDescent="0.25">
      <c r="A6" s="42" t="s">
        <v>132</v>
      </c>
      <c r="B6" s="43" t="s">
        <v>48</v>
      </c>
      <c r="C6" s="23">
        <v>3.38</v>
      </c>
      <c r="D6" s="61">
        <v>899.47085851406928</v>
      </c>
      <c r="E6" s="55">
        <v>1820.31</v>
      </c>
      <c r="F6" s="62">
        <v>38490.020000000004</v>
      </c>
    </row>
    <row r="7" spans="1:6" x14ac:dyDescent="0.25">
      <c r="A7" s="42" t="s">
        <v>133</v>
      </c>
      <c r="B7" s="43" t="s">
        <v>134</v>
      </c>
      <c r="C7" s="23">
        <v>14.47</v>
      </c>
      <c r="D7" s="61">
        <v>3850.6932907392261</v>
      </c>
      <c r="E7" s="55">
        <v>2302.29</v>
      </c>
      <c r="F7" s="55">
        <v>192870.71</v>
      </c>
    </row>
    <row r="8" spans="1:6" x14ac:dyDescent="0.25">
      <c r="A8" s="42" t="s">
        <v>135</v>
      </c>
      <c r="B8" s="43" t="s">
        <v>40</v>
      </c>
      <c r="C8" s="23">
        <v>25.26</v>
      </c>
      <c r="D8" s="61">
        <v>6722.081031380294</v>
      </c>
      <c r="E8" s="55">
        <v>3605.25</v>
      </c>
      <c r="F8" s="55">
        <v>263897</v>
      </c>
    </row>
    <row r="9" spans="1:6" x14ac:dyDescent="0.25">
      <c r="A9" s="42" t="s">
        <v>136</v>
      </c>
      <c r="B9" s="43" t="s">
        <v>48</v>
      </c>
      <c r="C9" s="23">
        <v>27.36</v>
      </c>
      <c r="D9" s="61">
        <v>7280.9238724689158</v>
      </c>
      <c r="E9" s="55">
        <v>4022.37</v>
      </c>
      <c r="F9" s="55">
        <v>191222.14999999997</v>
      </c>
    </row>
    <row r="10" spans="1:6" x14ac:dyDescent="0.25">
      <c r="C10" s="38">
        <v>85.74</v>
      </c>
      <c r="D10" s="61">
        <v>22816.754854732633</v>
      </c>
      <c r="E10" s="27">
        <v>14760</v>
      </c>
      <c r="F10" s="33">
        <v>1055451.56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workbookViewId="0">
      <selection activeCell="K28" sqref="K28"/>
    </sheetView>
  </sheetViews>
  <sheetFormatPr defaultRowHeight="15" x14ac:dyDescent="0.25"/>
  <cols>
    <col min="1" max="1" width="14" bestFit="1" customWidth="1"/>
    <col min="2" max="2" width="20.85546875" bestFit="1" customWidth="1"/>
    <col min="4" max="4" width="12" bestFit="1" customWidth="1"/>
    <col min="5" max="5" width="11" bestFit="1" customWidth="1"/>
    <col min="6" max="6" width="13.140625" bestFit="1" customWidth="1"/>
  </cols>
  <sheetData>
    <row r="3" spans="1:6" ht="75" x14ac:dyDescent="0.25">
      <c r="A3" s="20" t="s">
        <v>26</v>
      </c>
      <c r="B3" s="20" t="s">
        <v>137</v>
      </c>
      <c r="C3" s="20" t="s">
        <v>126</v>
      </c>
      <c r="D3" s="21" t="s">
        <v>127</v>
      </c>
      <c r="E3" s="30" t="s">
        <v>35</v>
      </c>
      <c r="F3" s="20" t="s">
        <v>128</v>
      </c>
    </row>
    <row r="4" spans="1:6" x14ac:dyDescent="0.25">
      <c r="A4" s="42" t="s">
        <v>138</v>
      </c>
      <c r="B4" s="43" t="s">
        <v>40</v>
      </c>
      <c r="C4" s="63">
        <v>3.2</v>
      </c>
      <c r="D4" s="64">
        <v>1333.678475858107</v>
      </c>
      <c r="E4" s="65">
        <v>1347.98</v>
      </c>
      <c r="F4" s="55">
        <v>98950.930000000008</v>
      </c>
    </row>
    <row r="5" spans="1:6" x14ac:dyDescent="0.25">
      <c r="A5" s="42" t="s">
        <v>139</v>
      </c>
      <c r="B5" s="43" t="s">
        <v>48</v>
      </c>
      <c r="C5" s="63">
        <v>12.35</v>
      </c>
      <c r="D5" s="64">
        <v>5147.1653677648819</v>
      </c>
      <c r="E5" s="65">
        <v>2648.94</v>
      </c>
      <c r="F5" s="55">
        <v>98947.83</v>
      </c>
    </row>
    <row r="6" spans="1:6" x14ac:dyDescent="0.25">
      <c r="A6" s="42" t="s">
        <v>140</v>
      </c>
      <c r="B6" s="43" t="s">
        <v>134</v>
      </c>
      <c r="C6" s="63">
        <v>3.12</v>
      </c>
      <c r="D6" s="64">
        <v>1300.3365139616544</v>
      </c>
      <c r="E6" s="65">
        <v>1363.66</v>
      </c>
      <c r="F6" s="55">
        <v>98950.930000000008</v>
      </c>
    </row>
    <row r="7" spans="1:6" x14ac:dyDescent="0.25">
      <c r="A7" s="42" t="s">
        <v>141</v>
      </c>
      <c r="B7" s="43" t="s">
        <v>48</v>
      </c>
      <c r="C7" s="63">
        <v>12.19</v>
      </c>
      <c r="D7" s="64">
        <v>5080.4814439719767</v>
      </c>
      <c r="E7" s="65">
        <v>4235.95</v>
      </c>
      <c r="F7" s="55">
        <v>81952.36</v>
      </c>
    </row>
    <row r="8" spans="1:6" x14ac:dyDescent="0.25">
      <c r="C8" s="66">
        <v>30.86</v>
      </c>
      <c r="D8" s="67">
        <v>12861.66180155662</v>
      </c>
      <c r="E8" s="68">
        <v>9596.5299999999988</v>
      </c>
      <c r="F8" s="62">
        <v>279851.12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workbookViewId="0">
      <selection activeCell="H26" sqref="H26"/>
    </sheetView>
  </sheetViews>
  <sheetFormatPr defaultRowHeight="15" x14ac:dyDescent="0.25"/>
  <cols>
    <col min="1" max="1" width="12.28515625" bestFit="1" customWidth="1"/>
    <col min="2" max="2" width="24.5703125" bestFit="1" customWidth="1"/>
    <col min="3" max="3" width="36.140625" bestFit="1" customWidth="1"/>
    <col min="6" max="7" width="11" bestFit="1" customWidth="1"/>
    <col min="8" max="8" width="13.140625" bestFit="1" customWidth="1"/>
  </cols>
  <sheetData>
    <row r="3" spans="1:8" ht="105" x14ac:dyDescent="0.25">
      <c r="A3" s="20" t="s">
        <v>26</v>
      </c>
      <c r="B3" s="20" t="s">
        <v>137</v>
      </c>
      <c r="C3" s="20" t="s">
        <v>142</v>
      </c>
      <c r="D3" s="20" t="s">
        <v>143</v>
      </c>
      <c r="E3" s="20" t="s">
        <v>144</v>
      </c>
      <c r="F3" s="69" t="s">
        <v>31</v>
      </c>
      <c r="G3" s="20" t="s">
        <v>35</v>
      </c>
      <c r="H3" s="20" t="s">
        <v>36</v>
      </c>
    </row>
    <row r="4" spans="1:8" x14ac:dyDescent="0.25">
      <c r="A4" s="9" t="s">
        <v>145</v>
      </c>
      <c r="B4" s="9" t="s">
        <v>115</v>
      </c>
      <c r="C4" s="9" t="s">
        <v>146</v>
      </c>
      <c r="D4" s="23">
        <v>10</v>
      </c>
      <c r="E4" s="23">
        <v>15</v>
      </c>
      <c r="F4" s="61">
        <v>1088.6942847529056</v>
      </c>
      <c r="G4" s="55">
        <v>1540.54</v>
      </c>
      <c r="H4" s="55">
        <v>339428.12</v>
      </c>
    </row>
    <row r="5" spans="1:8" x14ac:dyDescent="0.25">
      <c r="A5" s="26" t="s">
        <v>147</v>
      </c>
      <c r="B5" s="26" t="s">
        <v>148</v>
      </c>
      <c r="C5" s="9" t="s">
        <v>149</v>
      </c>
      <c r="D5" s="23">
        <v>9</v>
      </c>
      <c r="E5" s="23">
        <v>9</v>
      </c>
      <c r="F5" s="61">
        <v>979.82485627761503</v>
      </c>
      <c r="G5" s="55">
        <v>324.32</v>
      </c>
      <c r="H5" s="55">
        <v>41682</v>
      </c>
    </row>
    <row r="6" spans="1:8" x14ac:dyDescent="0.25">
      <c r="A6" s="9" t="s">
        <v>150</v>
      </c>
      <c r="B6" s="9" t="s">
        <v>151</v>
      </c>
      <c r="C6" s="9" t="s">
        <v>112</v>
      </c>
      <c r="D6" s="23">
        <v>8</v>
      </c>
      <c r="E6" s="23">
        <v>10</v>
      </c>
      <c r="F6" s="61">
        <v>870.95542780232449</v>
      </c>
      <c r="G6" s="9">
        <v>1135.1400000000001</v>
      </c>
      <c r="H6" s="55">
        <v>285021.19999999995</v>
      </c>
    </row>
    <row r="7" spans="1:8" x14ac:dyDescent="0.25">
      <c r="D7" s="38">
        <v>27</v>
      </c>
      <c r="E7" s="38"/>
      <c r="F7" s="70">
        <v>2939.4745688328449</v>
      </c>
      <c r="G7" s="71"/>
      <c r="H7" s="7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topLeftCell="A7" workbookViewId="0">
      <selection activeCell="L29" sqref="L29"/>
    </sheetView>
  </sheetViews>
  <sheetFormatPr defaultRowHeight="15" x14ac:dyDescent="0.25"/>
  <cols>
    <col min="1" max="1" width="25.5703125" customWidth="1"/>
    <col min="5" max="5" width="8.28515625" bestFit="1" customWidth="1"/>
    <col min="6" max="8" width="13.140625" bestFit="1" customWidth="1"/>
    <col min="9" max="10" width="12" bestFit="1" customWidth="1"/>
  </cols>
  <sheetData>
    <row r="3" spans="1:10" ht="135" x14ac:dyDescent="0.25">
      <c r="A3" s="72" t="s">
        <v>27</v>
      </c>
      <c r="B3" s="73" t="s">
        <v>152</v>
      </c>
      <c r="C3" s="74" t="s">
        <v>153</v>
      </c>
      <c r="D3" s="73" t="s">
        <v>154</v>
      </c>
      <c r="E3" s="73" t="s">
        <v>155</v>
      </c>
      <c r="F3" s="75" t="s">
        <v>156</v>
      </c>
      <c r="G3" s="73" t="s">
        <v>157</v>
      </c>
      <c r="H3" s="6" t="s">
        <v>158</v>
      </c>
      <c r="I3" s="76" t="s">
        <v>31</v>
      </c>
      <c r="J3" s="73" t="s">
        <v>159</v>
      </c>
    </row>
    <row r="4" spans="1:10" x14ac:dyDescent="0.25">
      <c r="A4" s="9" t="s">
        <v>151</v>
      </c>
      <c r="B4" s="23">
        <v>9</v>
      </c>
      <c r="C4" s="77">
        <v>1878</v>
      </c>
      <c r="D4" s="77">
        <v>1296</v>
      </c>
      <c r="E4" s="23">
        <v>1296</v>
      </c>
      <c r="F4" s="78">
        <v>27216</v>
      </c>
      <c r="G4" s="55">
        <v>70153</v>
      </c>
      <c r="H4" s="55">
        <v>27216</v>
      </c>
      <c r="I4" s="64">
        <v>3163.5227592718111</v>
      </c>
      <c r="J4" s="55">
        <v>2568.61</v>
      </c>
    </row>
    <row r="5" spans="1:10" x14ac:dyDescent="0.25">
      <c r="A5" s="9" t="s">
        <v>160</v>
      </c>
      <c r="B5" s="23">
        <v>12</v>
      </c>
      <c r="C5" s="77">
        <v>1545</v>
      </c>
      <c r="D5" s="77">
        <v>1728</v>
      </c>
      <c r="E5" s="23">
        <v>1545</v>
      </c>
      <c r="F5" s="78">
        <v>32445</v>
      </c>
      <c r="G5" s="55">
        <v>96332.63</v>
      </c>
      <c r="H5" s="55">
        <v>32445</v>
      </c>
      <c r="I5" s="64">
        <v>3771.3292153356078</v>
      </c>
      <c r="J5" s="55">
        <v>3881.85</v>
      </c>
    </row>
    <row r="6" spans="1:10" x14ac:dyDescent="0.25">
      <c r="A6" s="26" t="s">
        <v>40</v>
      </c>
      <c r="B6" s="79">
        <v>36</v>
      </c>
      <c r="C6" s="77">
        <v>3765</v>
      </c>
      <c r="D6" s="77">
        <v>5184</v>
      </c>
      <c r="E6" s="23">
        <v>3765</v>
      </c>
      <c r="F6" s="78">
        <v>79065</v>
      </c>
      <c r="G6" s="54">
        <v>68233</v>
      </c>
      <c r="H6" s="55">
        <v>68233</v>
      </c>
      <c r="I6" s="64">
        <v>7931.2407566649572</v>
      </c>
      <c r="J6" s="55">
        <v>6998.3</v>
      </c>
    </row>
    <row r="7" spans="1:10" x14ac:dyDescent="0.25">
      <c r="A7" s="9" t="s">
        <v>161</v>
      </c>
      <c r="B7" s="23">
        <v>4</v>
      </c>
      <c r="C7" s="77">
        <v>1440</v>
      </c>
      <c r="D7" s="77">
        <v>576</v>
      </c>
      <c r="E7" s="23">
        <v>576</v>
      </c>
      <c r="F7" s="78">
        <v>12096</v>
      </c>
      <c r="G7" s="55">
        <v>29450</v>
      </c>
      <c r="H7" s="55">
        <v>12096</v>
      </c>
      <c r="I7" s="64">
        <v>1406.010115231916</v>
      </c>
      <c r="J7" s="55">
        <v>2979.16</v>
      </c>
    </row>
    <row r="8" spans="1:10" x14ac:dyDescent="0.25">
      <c r="A8" s="9" t="s">
        <v>48</v>
      </c>
      <c r="B8" s="23">
        <v>133</v>
      </c>
      <c r="C8" s="77">
        <v>17916</v>
      </c>
      <c r="D8" s="77">
        <v>19152</v>
      </c>
      <c r="E8" s="23">
        <v>17916</v>
      </c>
      <c r="F8" s="78">
        <v>376236</v>
      </c>
      <c r="G8" s="55">
        <v>342306.77</v>
      </c>
      <c r="H8" s="55">
        <v>342306.77</v>
      </c>
      <c r="I8" s="64">
        <v>39788.920397847636</v>
      </c>
      <c r="J8" s="55">
        <v>28411.15</v>
      </c>
    </row>
    <row r="9" spans="1:10" x14ac:dyDescent="0.25">
      <c r="A9" s="9" t="s">
        <v>162</v>
      </c>
      <c r="B9" s="23">
        <v>24</v>
      </c>
      <c r="C9" s="77">
        <v>1634</v>
      </c>
      <c r="D9" s="77">
        <v>3456</v>
      </c>
      <c r="E9" s="23">
        <v>1634</v>
      </c>
      <c r="F9" s="78">
        <v>34314</v>
      </c>
      <c r="G9" s="55">
        <v>60790.62</v>
      </c>
      <c r="H9" s="55">
        <v>34314</v>
      </c>
      <c r="I9" s="64">
        <v>3988.577306057206</v>
      </c>
      <c r="J9" s="55">
        <v>4493.0200000000004</v>
      </c>
    </row>
    <row r="10" spans="1:10" x14ac:dyDescent="0.25">
      <c r="A10" s="9" t="s">
        <v>101</v>
      </c>
      <c r="B10" s="23">
        <v>6</v>
      </c>
      <c r="C10" s="77">
        <v>1075</v>
      </c>
      <c r="D10" s="77">
        <v>864</v>
      </c>
      <c r="E10" s="23">
        <v>864</v>
      </c>
      <c r="F10" s="78">
        <v>18144</v>
      </c>
      <c r="G10" s="55">
        <v>48292</v>
      </c>
      <c r="H10" s="55">
        <v>18144</v>
      </c>
      <c r="I10" s="64">
        <v>2109.0151728478741</v>
      </c>
      <c r="J10" s="55">
        <v>701.55</v>
      </c>
    </row>
    <row r="11" spans="1:10" x14ac:dyDescent="0.25">
      <c r="A11" s="9" t="s">
        <v>117</v>
      </c>
      <c r="B11" s="23">
        <v>6</v>
      </c>
      <c r="C11" s="77">
        <v>768</v>
      </c>
      <c r="D11" s="77">
        <v>864</v>
      </c>
      <c r="E11" s="23">
        <v>768</v>
      </c>
      <c r="F11" s="78">
        <v>16128</v>
      </c>
      <c r="G11" s="55">
        <v>14683.23</v>
      </c>
      <c r="H11" s="55">
        <v>14683.23</v>
      </c>
      <c r="I11" s="64">
        <v>1706.743543673671</v>
      </c>
      <c r="J11" s="55">
        <v>1416.83</v>
      </c>
    </row>
    <row r="12" spans="1:10" x14ac:dyDescent="0.25">
      <c r="A12" s="9" t="s">
        <v>163</v>
      </c>
      <c r="B12" s="23">
        <v>7</v>
      </c>
      <c r="C12" s="77">
        <v>657</v>
      </c>
      <c r="D12" s="77">
        <v>1008</v>
      </c>
      <c r="E12" s="23">
        <v>657</v>
      </c>
      <c r="F12" s="78">
        <v>13797</v>
      </c>
      <c r="G12" s="55">
        <v>25204.78</v>
      </c>
      <c r="H12" s="55">
        <v>13797</v>
      </c>
      <c r="I12" s="64">
        <v>1603.7302876864042</v>
      </c>
      <c r="J12" s="55">
        <v>2055.23</v>
      </c>
    </row>
    <row r="13" spans="1:10" x14ac:dyDescent="0.25">
      <c r="A13" s="26" t="s">
        <v>164</v>
      </c>
      <c r="B13" s="79">
        <v>5</v>
      </c>
      <c r="C13" s="77">
        <v>195</v>
      </c>
      <c r="D13" s="77">
        <v>720</v>
      </c>
      <c r="E13" s="23">
        <v>195</v>
      </c>
      <c r="F13" s="78">
        <v>4095</v>
      </c>
      <c r="G13" s="54">
        <v>14723</v>
      </c>
      <c r="H13" s="55">
        <v>4095</v>
      </c>
      <c r="I13" s="64">
        <v>475.99300776080491</v>
      </c>
      <c r="J13" s="54">
        <v>803.82</v>
      </c>
    </row>
    <row r="14" spans="1:10" x14ac:dyDescent="0.25">
      <c r="A14" s="9" t="s">
        <v>165</v>
      </c>
      <c r="B14" s="23">
        <v>19</v>
      </c>
      <c r="C14" s="77">
        <v>3298</v>
      </c>
      <c r="D14" s="77">
        <v>2736</v>
      </c>
      <c r="E14" s="23">
        <v>2736</v>
      </c>
      <c r="F14" s="78">
        <v>57456</v>
      </c>
      <c r="G14" s="55">
        <v>74091.3</v>
      </c>
      <c r="H14" s="55">
        <v>57456</v>
      </c>
      <c r="I14" s="64">
        <v>6678.5480473516009</v>
      </c>
      <c r="J14" s="55">
        <v>5667.32</v>
      </c>
    </row>
    <row r="15" spans="1:10" x14ac:dyDescent="0.25">
      <c r="A15" s="9" t="s">
        <v>134</v>
      </c>
      <c r="B15" s="23">
        <v>13</v>
      </c>
      <c r="C15" s="77">
        <v>919</v>
      </c>
      <c r="D15" s="77">
        <v>1872</v>
      </c>
      <c r="E15" s="23">
        <v>919</v>
      </c>
      <c r="F15" s="78">
        <v>19299</v>
      </c>
      <c r="G15" s="55">
        <v>36459.51</v>
      </c>
      <c r="H15" s="55">
        <v>19299</v>
      </c>
      <c r="I15" s="64">
        <v>2243.2696109342551</v>
      </c>
      <c r="J15" s="55">
        <v>1575.56</v>
      </c>
    </row>
    <row r="16" spans="1:10" x14ac:dyDescent="0.25">
      <c r="A16" s="9" t="s">
        <v>166</v>
      </c>
      <c r="B16" s="23">
        <v>6</v>
      </c>
      <c r="C16" s="77">
        <v>484</v>
      </c>
      <c r="D16" s="77">
        <v>864</v>
      </c>
      <c r="E16" s="23">
        <v>484</v>
      </c>
      <c r="F16" s="78">
        <v>10164</v>
      </c>
      <c r="G16" s="55">
        <v>9225.48</v>
      </c>
      <c r="H16" s="55">
        <v>9225.48</v>
      </c>
      <c r="I16" s="64">
        <v>1072.3477346122468</v>
      </c>
      <c r="J16" s="55">
        <v>1944.28</v>
      </c>
    </row>
    <row r="17" spans="1:10" x14ac:dyDescent="0.25">
      <c r="A17" s="26" t="s">
        <v>167</v>
      </c>
      <c r="B17" s="79">
        <v>12</v>
      </c>
      <c r="C17" s="77">
        <v>1139</v>
      </c>
      <c r="D17" s="77">
        <v>1728</v>
      </c>
      <c r="E17" s="23">
        <v>1139</v>
      </c>
      <c r="F17" s="78">
        <v>23919</v>
      </c>
      <c r="G17" s="54">
        <v>32792.92</v>
      </c>
      <c r="H17" s="55">
        <v>23919</v>
      </c>
      <c r="I17" s="64">
        <v>2780.2873632797782</v>
      </c>
      <c r="J17" s="55">
        <v>2732.12</v>
      </c>
    </row>
    <row r="18" spans="1:10" x14ac:dyDescent="0.25">
      <c r="A18" s="9" t="s">
        <v>168</v>
      </c>
      <c r="B18" s="23">
        <v>52</v>
      </c>
      <c r="C18" s="77">
        <v>4161</v>
      </c>
      <c r="D18" s="77">
        <v>7488</v>
      </c>
      <c r="E18" s="23">
        <v>4161</v>
      </c>
      <c r="F18" s="78">
        <v>87381</v>
      </c>
      <c r="G18" s="55">
        <v>77946.64</v>
      </c>
      <c r="H18" s="55">
        <v>77946.64</v>
      </c>
      <c r="I18" s="64">
        <v>9060.331042356207</v>
      </c>
      <c r="J18" s="55">
        <v>8566.06</v>
      </c>
    </row>
    <row r="19" spans="1:10" x14ac:dyDescent="0.25">
      <c r="A19" s="26" t="s">
        <v>169</v>
      </c>
      <c r="B19" s="79">
        <v>61</v>
      </c>
      <c r="C19" s="77">
        <v>4224.75</v>
      </c>
      <c r="D19" s="77">
        <v>8784</v>
      </c>
      <c r="E19" s="23">
        <v>4224.75</v>
      </c>
      <c r="F19" s="78">
        <v>88719.75</v>
      </c>
      <c r="G19" s="54">
        <v>92290.45</v>
      </c>
      <c r="H19" s="55">
        <v>88719.75</v>
      </c>
      <c r="I19" s="64">
        <v>10312.571587371593</v>
      </c>
      <c r="J19" s="55">
        <v>14961.58</v>
      </c>
    </row>
    <row r="20" spans="1:10" x14ac:dyDescent="0.25">
      <c r="A20" s="80"/>
      <c r="B20" s="81"/>
      <c r="C20" s="82"/>
      <c r="D20" s="82"/>
      <c r="E20" s="83"/>
      <c r="F20" s="84"/>
      <c r="G20" s="85"/>
      <c r="H20" s="86"/>
      <c r="I20" s="87">
        <v>98092.437948283579</v>
      </c>
      <c r="J20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MACRORIPARTO</vt:lpstr>
      <vt:lpstr>NIDI PUBBLICI</vt:lpstr>
      <vt:lpstr>NIDI PRIVATI</vt:lpstr>
      <vt:lpstr>MICRONIDI</vt:lpstr>
      <vt:lpstr>NIDI FAMIGLIA</vt:lpstr>
      <vt:lpstr>CENTRO PRIMA INFANZIA </vt:lpstr>
      <vt:lpstr>AFFIDI COMUNITA</vt:lpstr>
      <vt:lpstr>CAH</vt:lpstr>
      <vt:lpstr>CSE</vt:lpstr>
      <vt:lpstr>SFA</vt:lpstr>
      <vt:lpstr>APA</vt:lpstr>
      <vt:lpstr>SAD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2021-11-02T13:53:26Z</dcterms:modified>
</cp:coreProperties>
</file>